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15" yWindow="6015" windowWidth="15480" windowHeight="6045"/>
  </bookViews>
  <sheets>
    <sheet name="INDICE" sheetId="3" r:id="rId1"/>
    <sheet name="3.1.1" sheetId="1" r:id="rId2"/>
    <sheet name="3.1.2" sheetId="6" r:id="rId3"/>
    <sheet name="3.1.3" sheetId="4" r:id="rId4"/>
    <sheet name="3.1.4" sheetId="8" r:id="rId5"/>
    <sheet name="3.1.5" sheetId="7" r:id="rId6"/>
    <sheet name="3.1.6" sheetId="2" r:id="rId7"/>
  </sheets>
  <definedNames>
    <definedName name="_xlnm.Print_Area" localSheetId="1">'3.1.1'!$A$1:$L$90</definedName>
    <definedName name="_xlnm.Print_Area" localSheetId="2">'3.1.2'!$A$1:$L$73</definedName>
    <definedName name="_xlnm.Print_Area" localSheetId="3">'3.1.3'!$A$1:$P$55</definedName>
    <definedName name="_xlnm.Print_Area" localSheetId="4">'3.1.4'!$A$1:$N$41</definedName>
    <definedName name="_xlnm.Print_Area" localSheetId="5">'3.1.5'!$A$1:$K$67</definedName>
    <definedName name="_xlnm.Print_Area" localSheetId="6">'3.1.6'!$A$1:$W$64</definedName>
  </definedNames>
  <calcPr calcId="125725"/>
</workbook>
</file>

<file path=xl/calcChain.xml><?xml version="1.0" encoding="utf-8"?>
<calcChain xmlns="http://schemas.openxmlformats.org/spreadsheetml/2006/main">
  <c r="K36" i="7"/>
  <c r="I61"/>
  <c r="K33"/>
  <c r="J55"/>
  <c r="J47"/>
  <c r="J33"/>
  <c r="K8" i="8"/>
</calcChain>
</file>

<file path=xl/sharedStrings.xml><?xml version="1.0" encoding="utf-8"?>
<sst xmlns="http://schemas.openxmlformats.org/spreadsheetml/2006/main" count="366" uniqueCount="287">
  <si>
    <t>Millones de dólares</t>
  </si>
  <si>
    <t>1 CUENTA CORRIENTE  (A+B+C+D)</t>
  </si>
  <si>
    <t xml:space="preserve">     A Bienes</t>
  </si>
  <si>
    <t xml:space="preserve">              A1 Exportaciones </t>
  </si>
  <si>
    <t xml:space="preserve">                       Mercancías generales</t>
  </si>
  <si>
    <t xml:space="preserve">                          Mercancías según CAE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</si>
  <si>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</si>
  <si>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</si>
  <si>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(3)</t>
  </si>
  <si>
    <t xml:space="preserve">                       Otras exportaciones</t>
  </si>
  <si>
    <t xml:space="preserve">             A2  Importaciones </t>
  </si>
  <si>
    <t xml:space="preserve">                               Bienes de consumo (4)</t>
  </si>
  <si>
    <t xml:space="preserve">                               Otras</t>
  </si>
  <si>
    <t xml:space="preserve">                       Otras importaciones</t>
  </si>
  <si>
    <t xml:space="preserve">     B Servicios</t>
  </si>
  <si>
    <t xml:space="preserve">              B1 Servicios prestados </t>
  </si>
  <si>
    <t xml:space="preserve">                       Transportes</t>
  </si>
  <si>
    <t xml:space="preserve">                       Viajes</t>
  </si>
  <si>
    <t xml:space="preserve">                       Otros servicios</t>
  </si>
  <si>
    <t xml:space="preserve">              B2 Servicios recibidos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</si>
  <si>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</si>
  <si>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</si>
  <si>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</si>
  <si>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Remuneración de empleados</t>
  </si>
  <si>
    <t xml:space="preserve">                       Renta de la inversión directa</t>
  </si>
  <si>
    <t xml:space="preserve">                       Renta de la inversión de cartera</t>
  </si>
  <si>
    <t xml:space="preserve">                       Renta de otra inversión (5)</t>
  </si>
  <si>
    <t xml:space="preserve">     D Transferencias corrientes</t>
  </si>
  <si>
    <t>2 CUENTA DE CAPITAL Y FINANCIERA</t>
  </si>
  <si>
    <t xml:space="preserve">     A Cuenta de capital </t>
  </si>
  <si>
    <t xml:space="preserve">     B Cuenta financiera</t>
  </si>
  <si>
    <t xml:space="preserve">               B2 Inversión de cartera (neta)</t>
  </si>
  <si>
    <t xml:space="preserve">                            B21  Títulos de participación en el capital</t>
  </si>
  <si>
    <t xml:space="preserve">                            B22  Títulos de deuda</t>
  </si>
  <si>
    <t xml:space="preserve">               B3 Otra inversión</t>
  </si>
  <si>
    <t xml:space="preserve">                      B31 Activos</t>
  </si>
  <si>
    <t xml:space="preserve">                            B311 Créditos comerciales</t>
  </si>
  <si>
    <t xml:space="preserve">                            B312 Moneda y depósitos</t>
  </si>
  <si>
    <t xml:space="preserve">                      B32 Pasivos</t>
  </si>
  <si>
    <t xml:space="preserve">                            B321 Créditos comerciales</t>
  </si>
  <si>
    <t xml:space="preserve">                                             Gobierno general</t>
  </si>
  <si>
    <t xml:space="preserve">                                             Otros sectores</t>
  </si>
  <si>
    <t xml:space="preserve">                            B322 Préstamos</t>
  </si>
  <si>
    <t xml:space="preserve">                                             Autoridades monetarias</t>
  </si>
  <si>
    <t xml:space="preserve">                                             Bancos</t>
  </si>
  <si>
    <t xml:space="preserve">                                             Otros sectores </t>
  </si>
  <si>
    <t xml:space="preserve">                                                   Empresas públicas</t>
  </si>
  <si>
    <t xml:space="preserve">                            B323 Moneda y depósitos</t>
  </si>
  <si>
    <t xml:space="preserve">                            B324 Otros pasivos</t>
  </si>
  <si>
    <t>3 ERRORES Y OMISIONES</t>
  </si>
  <si>
    <t>BALANZA DE PAGOS GLOBAL (1+2+3)</t>
  </si>
  <si>
    <t>FINANCIAMIENTO</t>
  </si>
  <si>
    <t xml:space="preserve">       Uso del crédito del FMI</t>
  </si>
  <si>
    <t xml:space="preserve">       Financiamiento excepcional</t>
  </si>
  <si>
    <t>(1) De acuerdo al Quinto Manual de Balanza de Pagos FMI, Washington 1993</t>
  </si>
  <si>
    <t>(4) Incluye importaciones de la Honorable Junta de Defensa Nacional.</t>
  </si>
  <si>
    <t>(5) Corresponde a intereses de deuda externa de mediano y corto plazos e intereses de mora</t>
  </si>
  <si>
    <t>Transacciones \ Período</t>
  </si>
  <si>
    <t xml:space="preserve">              D1 Remesas de emigrantes </t>
  </si>
  <si>
    <t xml:space="preserve">              D2 Otras transferencias netas (6)</t>
  </si>
  <si>
    <t xml:space="preserve">                                                   Sector privado (7)</t>
  </si>
  <si>
    <t xml:space="preserve">       Activos de reserva (8)</t>
  </si>
  <si>
    <t>(6) Incluye otras transferencias públicas y privadas</t>
  </si>
  <si>
    <t>(7) Desembolsos y amortizaciones de la deuda privada.</t>
  </si>
  <si>
    <t>(8) A partir del primer trimestre de 2000, el valor corresponde a la Reserva Internacional de Libre Disponibilidad (RILD).El signo negativo significa aumento</t>
  </si>
  <si>
    <t>3.1.1 BALANZA DE PAGOS (1)</t>
  </si>
  <si>
    <t xml:space="preserve">(3) Comercio no registrado: ver nota metodológica de balanza de pagos. </t>
  </si>
  <si>
    <t>FUENTE: Banco Central del Ecuador</t>
  </si>
  <si>
    <t>3.1.2  BALANZA DE SERVICIOS (1)</t>
  </si>
  <si>
    <t>Transacción / año</t>
  </si>
  <si>
    <t>Servicios prestados</t>
  </si>
  <si>
    <t xml:space="preserve">   Transportes</t>
  </si>
  <si>
    <t xml:space="preserve">         Transporte marítimo</t>
  </si>
  <si>
    <t xml:space="preserve">             Pasajeros</t>
  </si>
  <si>
    <t xml:space="preserve">             Fletes </t>
  </si>
  <si>
    <t xml:space="preserve">             Otros </t>
  </si>
  <si>
    <t xml:space="preserve">         Transporte  aéreo</t>
  </si>
  <si>
    <t xml:space="preserve">              Pasajeros</t>
  </si>
  <si>
    <t xml:space="preserve">              Fletes</t>
  </si>
  <si>
    <t xml:space="preserve">              Otros</t>
  </si>
  <si>
    <t xml:space="preserve">         Transporte terrestre</t>
  </si>
  <si>
    <t xml:space="preserve">               Pasajeros</t>
  </si>
  <si>
    <t xml:space="preserve">               Fletes</t>
  </si>
  <si>
    <t xml:space="preserve">               Otros </t>
  </si>
  <si>
    <t xml:space="preserve">    Viajes</t>
  </si>
  <si>
    <t xml:space="preserve">          De negocios</t>
  </si>
  <si>
    <t xml:space="preserve">          Personales</t>
  </si>
  <si>
    <t xml:space="preserve">    Otros servicios</t>
  </si>
  <si>
    <t xml:space="preserve">          Servicios de comunicaciones</t>
  </si>
  <si>
    <t xml:space="preserve">          Servicios de construcción</t>
  </si>
  <si>
    <t xml:space="preserve">          Servicios de seguros</t>
  </si>
  <si>
    <t xml:space="preserve">          Servicios financieros</t>
  </si>
  <si>
    <t xml:space="preserve">          Servicios de informática y de información</t>
  </si>
  <si>
    <t xml:space="preserve">          Regalías y derechos de licencia</t>
  </si>
  <si>
    <t xml:space="preserve">          Otros servicios empresariales </t>
  </si>
  <si>
    <t xml:space="preserve">          Servicios personales,culturales y recreativos</t>
  </si>
  <si>
    <t xml:space="preserve">          Servicios del gobierno</t>
  </si>
  <si>
    <t xml:space="preserve">  Servicios recibidos</t>
  </si>
  <si>
    <t xml:space="preserve">    Transportes</t>
  </si>
  <si>
    <t xml:space="preserve">             Otros</t>
  </si>
  <si>
    <t xml:space="preserve">              Fletes </t>
  </si>
  <si>
    <t xml:space="preserve">      Viajes</t>
  </si>
  <si>
    <t xml:space="preserve">      Otros servicios</t>
  </si>
  <si>
    <t xml:space="preserve">          Servicios de informática y de comunicación</t>
  </si>
  <si>
    <t>SALDO</t>
  </si>
  <si>
    <t>Transacción / período</t>
  </si>
  <si>
    <t>Renta recibida</t>
  </si>
  <si>
    <t>Remuneración de empleados</t>
  </si>
  <si>
    <t>Renta de la inversión</t>
  </si>
  <si>
    <t>Inversión directa</t>
  </si>
  <si>
    <t>Inversión de cartera</t>
  </si>
  <si>
    <t>Otra inversión</t>
  </si>
  <si>
    <t>Intereses por reservas internacionales</t>
  </si>
  <si>
    <t>Otros intereses</t>
  </si>
  <si>
    <t>Renta pagada</t>
  </si>
  <si>
    <t xml:space="preserve">Renta procedente de acciones y </t>
  </si>
  <si>
    <t>otras participaciones de capital</t>
  </si>
  <si>
    <t>Dividendos y utilidades distribuidas</t>
  </si>
  <si>
    <t>Utilidades reinvertidas</t>
  </si>
  <si>
    <t>Renta procedente de la deuda</t>
  </si>
  <si>
    <t>Renta procedente de la deuda (bonos)</t>
  </si>
  <si>
    <t>Intereses deuda externa (2)</t>
  </si>
  <si>
    <t>Otros intereses (3)</t>
  </si>
  <si>
    <t>TOTAL</t>
  </si>
  <si>
    <t/>
  </si>
  <si>
    <t>3.1.6  INDICADORES DEL SECTOR EXTERNO: BALANZA DE PAGOS</t>
  </si>
  <si>
    <t xml:space="preserve">                Millones de dólares</t>
  </si>
  <si>
    <t>Período</t>
  </si>
  <si>
    <t xml:space="preserve">RMI </t>
  </si>
  <si>
    <t xml:space="preserve">Saldo </t>
  </si>
  <si>
    <t>EXPORTACIONES DE BIENES Y SERVICIOS</t>
  </si>
  <si>
    <t>IMPORTACIONES DE BIENES Y SERVICIOS</t>
  </si>
  <si>
    <t>NETA</t>
  </si>
  <si>
    <t>en cuenta</t>
  </si>
  <si>
    <t>Bienes</t>
  </si>
  <si>
    <t>petrolera</t>
  </si>
  <si>
    <t>no petrolera</t>
  </si>
  <si>
    <t>de Capital</t>
  </si>
  <si>
    <t>Petroleras</t>
  </si>
  <si>
    <t>no petroleras</t>
  </si>
  <si>
    <t>Total</t>
  </si>
  <si>
    <t>Pública</t>
  </si>
  <si>
    <t>P.I.B</t>
  </si>
  <si>
    <t>corriente</t>
  </si>
  <si>
    <t>y financiera</t>
  </si>
  <si>
    <t>a</t>
  </si>
  <si>
    <t>b</t>
  </si>
  <si>
    <t>c=d+e</t>
  </si>
  <si>
    <t>d=i-n</t>
  </si>
  <si>
    <t>e=j-o</t>
  </si>
  <si>
    <t>f=k-p</t>
  </si>
  <si>
    <t>g</t>
  </si>
  <si>
    <t>h=i+j</t>
  </si>
  <si>
    <t>i</t>
  </si>
  <si>
    <t>j</t>
  </si>
  <si>
    <t>k</t>
  </si>
  <si>
    <t>l=h+k</t>
  </si>
  <si>
    <t>m=n+o</t>
  </si>
  <si>
    <t>n</t>
  </si>
  <si>
    <t>o</t>
  </si>
  <si>
    <t>p</t>
  </si>
  <si>
    <t>q=m+p</t>
  </si>
  <si>
    <t>r</t>
  </si>
  <si>
    <t>s</t>
  </si>
  <si>
    <t>t</t>
  </si>
  <si>
    <t>RELACIONES PORCENTUALES CON RESPECTO AL PIB</t>
  </si>
  <si>
    <t>BALANZAS</t>
  </si>
  <si>
    <t xml:space="preserve">Saldo de la deuda </t>
  </si>
  <si>
    <t>Comercial</t>
  </si>
  <si>
    <t>de Servicios</t>
  </si>
  <si>
    <t>No petroleras</t>
  </si>
  <si>
    <t>Servicios</t>
  </si>
  <si>
    <t>INDICE</t>
  </si>
  <si>
    <t>capítulo III</t>
  </si>
  <si>
    <t>Sector Externo</t>
  </si>
  <si>
    <t>BALANZA DE PAGOS</t>
  </si>
  <si>
    <t>3.1.1</t>
  </si>
  <si>
    <t>Balanza de pagos: presentación analítica</t>
  </si>
  <si>
    <t>3.1.2</t>
  </si>
  <si>
    <t>Balanza de servicios</t>
  </si>
  <si>
    <t>3.1.3</t>
  </si>
  <si>
    <t xml:space="preserve">Renta </t>
  </si>
  <si>
    <t>3.1.4</t>
  </si>
  <si>
    <t>Inversión extranjera por ramas de actividad económica</t>
  </si>
  <si>
    <t>3.1.5</t>
  </si>
  <si>
    <t>Inversión extranjera por país de origen</t>
  </si>
  <si>
    <t>Indicadores del sector externo:  balanza de pagos</t>
  </si>
  <si>
    <t>3.1.6</t>
  </si>
  <si>
    <t xml:space="preserve">BALANZAS </t>
  </si>
  <si>
    <t xml:space="preserve">de Servicios </t>
  </si>
  <si>
    <t>Bienes (1)</t>
  </si>
  <si>
    <t xml:space="preserve">Servicios </t>
  </si>
  <si>
    <t>Saldo de la deuda (2)</t>
  </si>
  <si>
    <t>2000 (3)</t>
  </si>
  <si>
    <t>2001 (3)</t>
  </si>
  <si>
    <t>2002 (3)</t>
  </si>
  <si>
    <t>2003 (3)</t>
  </si>
  <si>
    <t>2004 (3)</t>
  </si>
  <si>
    <t>2005 (3)</t>
  </si>
  <si>
    <t>2006 (3)</t>
  </si>
  <si>
    <t xml:space="preserve">               B1 Inversión directa en el país *</t>
  </si>
  <si>
    <t xml:space="preserve">                            B313 Otros activos</t>
  </si>
  <si>
    <t>2007 (3)</t>
  </si>
  <si>
    <t>* A partir del año 2000 se reprocesaron las cifras de Inversión Extranjera Directa</t>
  </si>
  <si>
    <t>3.1.3  RENTA</t>
  </si>
  <si>
    <t>2008 (3)</t>
  </si>
  <si>
    <t>(2) A partir de 2007 los datos son provisionales.</t>
  </si>
  <si>
    <t>3.1.4 INVERSION EXTRANJERA POR RAMAS DE ACTIVIDAD ECONOMICA (1)</t>
  </si>
  <si>
    <t>Miles de dólares</t>
  </si>
  <si>
    <t>Rama de actividad económica / años</t>
  </si>
  <si>
    <t>Agricultura, silvicultura, caza y pesca</t>
  </si>
  <si>
    <t>Explotación de minas y canteras</t>
  </si>
  <si>
    <t>Industria manufacturera</t>
  </si>
  <si>
    <t>Electricidad, gas y agua</t>
  </si>
  <si>
    <t>Construcción</t>
  </si>
  <si>
    <t>Comercio</t>
  </si>
  <si>
    <t>Transporte, almacenamiento y comunicaciones</t>
  </si>
  <si>
    <t>Servicios prestados a las empresas</t>
  </si>
  <si>
    <t>Servicios comunales, sociales y personales</t>
  </si>
  <si>
    <t>(1) En el primer trimestre del 2007 se reprocesaron los datos de IED desde el año 2000.</t>
  </si>
  <si>
    <t>FUENTES: BCE-SIGADE, Superintendencia de Compañías, Superintendencia de Bancos e investigación directa.</t>
  </si>
  <si>
    <t xml:space="preserve">3.1.5 INVERSION EXTRANJERA POR PAIS DE ORIGEN (1)   </t>
  </si>
  <si>
    <t>País / Años</t>
  </si>
  <si>
    <t>T O T A L</t>
  </si>
  <si>
    <t>AMÉRICA</t>
  </si>
  <si>
    <t>Estados Unidos</t>
  </si>
  <si>
    <t>Colombia</t>
  </si>
  <si>
    <t>Bolivia</t>
  </si>
  <si>
    <t>Perú</t>
  </si>
  <si>
    <t xml:space="preserve">Venezuela </t>
  </si>
  <si>
    <t xml:space="preserve">     RESTO DE AMERICA</t>
  </si>
  <si>
    <t>Antillas Holandesas</t>
  </si>
  <si>
    <t>Argentina</t>
  </si>
  <si>
    <t>Bahamas</t>
  </si>
  <si>
    <t>Bermudas</t>
  </si>
  <si>
    <t>Brasil</t>
  </si>
  <si>
    <t>Canadá</t>
  </si>
  <si>
    <t xml:space="preserve"> Chile</t>
  </si>
  <si>
    <t>Islas Caymán</t>
  </si>
  <si>
    <t>Islas Vírgenes</t>
  </si>
  <si>
    <t>México</t>
  </si>
  <si>
    <t>Panamá</t>
  </si>
  <si>
    <t>Uruguay</t>
  </si>
  <si>
    <t>Otros países de América</t>
  </si>
  <si>
    <t>EUROPA</t>
  </si>
  <si>
    <t>Alemania</t>
  </si>
  <si>
    <t>Bélgica y Luxemburgo</t>
  </si>
  <si>
    <t>Dinamarca</t>
  </si>
  <si>
    <t>España</t>
  </si>
  <si>
    <t>Francia</t>
  </si>
  <si>
    <t>Holanda</t>
  </si>
  <si>
    <t>Inglaterra</t>
  </si>
  <si>
    <t>Italia</t>
  </si>
  <si>
    <t>Rumania</t>
  </si>
  <si>
    <t>Suecia</t>
  </si>
  <si>
    <t>Suiza</t>
  </si>
  <si>
    <t>Otros países de Europa</t>
  </si>
  <si>
    <t>ASIA</t>
  </si>
  <si>
    <t>China</t>
  </si>
  <si>
    <t>Corea del Sur</t>
  </si>
  <si>
    <t>Japón</t>
  </si>
  <si>
    <t>Taiwán</t>
  </si>
  <si>
    <t>Israel</t>
  </si>
  <si>
    <t>Otros países de Asia</t>
  </si>
  <si>
    <t>OCEANÍA</t>
  </si>
  <si>
    <t>Australia</t>
  </si>
  <si>
    <t>Otros países de Oceanía</t>
  </si>
  <si>
    <t>OTROS PAISES</t>
  </si>
  <si>
    <r>
      <t>(1)</t>
    </r>
    <r>
      <rPr>
        <sz val="8"/>
        <rFont val="Arial"/>
        <family val="2"/>
      </rPr>
      <t xml:space="preserve"> A partir de 2007 los datos son provisionales</t>
    </r>
  </si>
  <si>
    <r>
      <t>FUENTE</t>
    </r>
    <r>
      <rPr>
        <sz val="8"/>
        <rFont val="Arial"/>
        <family val="2"/>
      </rPr>
      <t>: Dirección General de la Marina Mercante y del Litoral, Dirección de Aviación Civil, empresas navieras nacionales y extranjeras y otras empresas nacionales y extranjeras</t>
    </r>
  </si>
  <si>
    <r>
      <t>ELABORACION</t>
    </r>
    <r>
      <rPr>
        <sz val="8"/>
        <rFont val="Arial"/>
        <family val="2"/>
      </rPr>
      <t>: Banco Central del Ecuador- Balanza de¨Pagos</t>
    </r>
  </si>
  <si>
    <r>
      <t>(1)</t>
    </r>
    <r>
      <rPr>
        <sz val="8"/>
        <color indexed="8"/>
        <rFont val="Arial"/>
        <family val="2"/>
      </rPr>
      <t xml:space="preserve"> Incluye ajustes de balanza de pagos</t>
    </r>
  </si>
  <si>
    <r>
      <t>(2)</t>
    </r>
    <r>
      <rPr>
        <sz val="8"/>
        <color indexed="8"/>
        <rFont val="Arial"/>
        <family val="2"/>
      </rPr>
      <t xml:space="preserve"> Incluye atrasos de intereses e intereses sobre el saldo de intereses atrasados.</t>
    </r>
  </si>
  <si>
    <r>
      <t>(3)</t>
    </r>
    <r>
      <rPr>
        <sz val="8"/>
        <color indexed="8"/>
        <rFont val="Arial"/>
        <family val="2"/>
      </rPr>
      <t xml:space="preserve"> Corresponde a la Reserva Internacional de Libre Disponibilidad</t>
    </r>
  </si>
  <si>
    <r>
      <t>FUENTE:</t>
    </r>
    <r>
      <rPr>
        <sz val="8"/>
        <color indexed="8"/>
        <rFont val="Arial"/>
        <family val="2"/>
      </rPr>
      <t xml:space="preserve"> Banco Central del Ecuador.</t>
    </r>
  </si>
  <si>
    <t>2006 (2)</t>
  </si>
  <si>
    <t>2007 (2)</t>
  </si>
  <si>
    <t>2008 (2)</t>
  </si>
  <si>
    <t>(2) Datos sujetos a revisión</t>
  </si>
  <si>
    <t xml:space="preserve">     COMUNIDAD ANDINA (3)</t>
  </si>
  <si>
    <t xml:space="preserve">(3) Venezuela no es parte de la CAN </t>
  </si>
  <si>
    <t>2009 (3)</t>
  </si>
  <si>
    <r>
      <t>(1)</t>
    </r>
    <r>
      <rPr>
        <sz val="10"/>
        <rFont val="Arial"/>
        <family val="2"/>
      </rPr>
      <t xml:space="preserve"> A partir de 2007 los datos son provisionales</t>
    </r>
  </si>
  <si>
    <r>
      <t>(2)</t>
    </r>
    <r>
      <rPr>
        <sz val="10"/>
        <rFont val="Arial"/>
        <family val="2"/>
      </rPr>
      <t xml:space="preserve"> Excluye intereses por bonos</t>
    </r>
  </si>
  <si>
    <r>
      <t>(3)</t>
    </r>
    <r>
      <rPr>
        <sz val="10"/>
        <rFont val="Arial"/>
        <family val="2"/>
      </rPr>
      <t xml:space="preserve"> Corresponde a los intereses pagados por concepto de financiamiento de Balanza de Pagos</t>
    </r>
  </si>
  <si>
    <r>
      <t>FUENTE:</t>
    </r>
    <r>
      <rPr>
        <sz val="10"/>
        <rFont val="Arial"/>
        <family val="2"/>
      </rPr>
      <t xml:space="preserve"> Banco Central del Ecuador, Superintendencia de Bancos y Superintendencia de Compañías</t>
    </r>
  </si>
  <si>
    <t>2009 (2)</t>
  </si>
</sst>
</file>

<file path=xl/styles.xml><?xml version="1.0" encoding="utf-8"?>
<styleSheet xmlns="http://schemas.openxmlformats.org/spreadsheetml/2006/main">
  <numFmts count="17">
    <numFmt numFmtId="164" formatCode="_ &quot;$&quot;\ * #,##0.00_ ;_ &quot;$&quot;\ * \-#,##0.00_ ;_ &quot;$&quot;\ * &quot;-&quot;??_ ;_ @_ "/>
    <numFmt numFmtId="165" formatCode="_ * #,##0.00_ ;_ * \-#,##0.00_ ;_ * &quot;-&quot;??_ ;_ @_ "/>
    <numFmt numFmtId="166" formatCode="#,##0.0"/>
    <numFmt numFmtId="167" formatCode="0.0"/>
    <numFmt numFmtId="168" formatCode="#,##0.000"/>
    <numFmt numFmtId="169" formatCode="#,##0.00000;\-#,##0.00000"/>
    <numFmt numFmtId="170" formatCode="#,##0.0000"/>
    <numFmt numFmtId="171" formatCode="_ * #,##0.0_ ;_ * \-#,##0.0_ ;_ * &quot;-&quot;_ ;_ @_ "/>
    <numFmt numFmtId="172" formatCode="_ * #,##0.0_ ;_ * \-#,##0.0_ ;_ * &quot;-&quot;?_ ;_ @_ "/>
    <numFmt numFmtId="173" formatCode="0_)"/>
    <numFmt numFmtId="174" formatCode="0.0_)"/>
    <numFmt numFmtId="175" formatCode="0.00_)"/>
    <numFmt numFmtId="176" formatCode="_-* #,##0.0\ _€_-;\-* #,##0.0\ _€_-;_-* &quot;-&quot;??\ _€_-;_-@_-"/>
    <numFmt numFmtId="177" formatCode="#,##0.0_);\(#,##0.0\)"/>
    <numFmt numFmtId="178" formatCode="#,##0.000000_);\(#,##0.000000\)"/>
    <numFmt numFmtId="179" formatCode="#,##0.0000000_);\(#,##0.0000000\)"/>
    <numFmt numFmtId="180" formatCode="0.0000"/>
  </numFmts>
  <fonts count="22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Helv"/>
    </font>
    <font>
      <b/>
      <sz val="10"/>
      <name val="Helv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8"/>
      <name val="Arial"/>
      <family val="2"/>
    </font>
    <font>
      <b/>
      <sz val="10"/>
      <color indexed="8"/>
      <name val="Courier"/>
      <family val="3"/>
    </font>
    <font>
      <i/>
      <sz val="10"/>
      <name val="Arial"/>
      <family val="2"/>
    </font>
    <font>
      <sz val="10"/>
      <color rgb="FFFF0000"/>
      <name val="Arial"/>
      <family val="2"/>
    </font>
    <font>
      <sz val="8"/>
      <name val="Arial"/>
      <family val="2"/>
    </font>
    <font>
      <sz val="8"/>
      <name val="Helv"/>
    </font>
    <font>
      <b/>
      <sz val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165" fontId="1" fillId="0" borderId="0" applyFont="0" applyFill="0" applyBorder="0" applyAlignment="0" applyProtection="0"/>
    <xf numFmtId="164" fontId="4" fillId="0" borderId="0"/>
  </cellStyleXfs>
  <cellXfs count="201">
    <xf numFmtId="0" fontId="0" fillId="0" borderId="0" xfId="0"/>
    <xf numFmtId="166" fontId="4" fillId="0" borderId="0" xfId="0" applyNumberFormat="1" applyFont="1"/>
    <xf numFmtId="166" fontId="5" fillId="0" borderId="0" xfId="0" applyNumberFormat="1" applyFont="1"/>
    <xf numFmtId="0" fontId="4" fillId="0" borderId="0" xfId="0" applyFont="1"/>
    <xf numFmtId="0" fontId="6" fillId="0" borderId="0" xfId="0" applyFont="1"/>
    <xf numFmtId="0" fontId="6" fillId="0" borderId="1" xfId="0" applyFont="1" applyBorder="1"/>
    <xf numFmtId="0" fontId="7" fillId="0" borderId="0" xfId="0" applyFont="1"/>
    <xf numFmtId="0" fontId="8" fillId="0" borderId="0" xfId="0" applyFont="1"/>
    <xf numFmtId="168" fontId="6" fillId="0" borderId="1" xfId="0" applyNumberFormat="1" applyFont="1" applyBorder="1"/>
    <xf numFmtId="169" fontId="4" fillId="0" borderId="0" xfId="0" applyNumberFormat="1" applyFont="1"/>
    <xf numFmtId="168" fontId="6" fillId="0" borderId="0" xfId="0" applyNumberFormat="1" applyFont="1"/>
    <xf numFmtId="0" fontId="6" fillId="0" borderId="0" xfId="0" applyFont="1" applyFill="1"/>
    <xf numFmtId="0" fontId="1" fillId="0" borderId="0" xfId="0" applyFont="1" applyBorder="1"/>
    <xf numFmtId="166" fontId="6" fillId="0" borderId="0" xfId="0" applyNumberFormat="1" applyFont="1"/>
    <xf numFmtId="166" fontId="6" fillId="0" borderId="1" xfId="0" applyNumberFormat="1" applyFont="1" applyBorder="1"/>
    <xf numFmtId="0" fontId="2" fillId="0" borderId="0" xfId="0" applyFont="1" applyBorder="1" applyAlignment="1">
      <alignment horizontal="centerContinuous"/>
    </xf>
    <xf numFmtId="0" fontId="0" fillId="0" borderId="0" xfId="0" applyBorder="1" applyAlignment="1">
      <alignment horizontal="centerContinuous"/>
    </xf>
    <xf numFmtId="0" fontId="5" fillId="0" borderId="1" xfId="0" applyFont="1" applyBorder="1" applyAlignment="1">
      <alignment horizontal="centerContinuous"/>
    </xf>
    <xf numFmtId="0" fontId="2" fillId="0" borderId="2" xfId="0" applyFont="1" applyBorder="1" applyAlignment="1">
      <alignment horizontal="center" vertical="center"/>
    </xf>
    <xf numFmtId="0" fontId="4" fillId="0" borderId="0" xfId="0" applyFont="1" applyBorder="1"/>
    <xf numFmtId="0" fontId="5" fillId="0" borderId="0" xfId="0" applyFont="1" applyBorder="1"/>
    <xf numFmtId="171" fontId="5" fillId="0" borderId="0" xfId="0" applyNumberFormat="1" applyFont="1" applyBorder="1"/>
    <xf numFmtId="0" fontId="4" fillId="0" borderId="0" xfId="0" quotePrefix="1" applyFont="1" applyBorder="1" applyAlignment="1">
      <alignment horizontal="left"/>
    </xf>
    <xf numFmtId="171" fontId="5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left"/>
    </xf>
    <xf numFmtId="171" fontId="3" fillId="0" borderId="0" xfId="0" applyNumberFormat="1" applyFont="1" applyBorder="1"/>
    <xf numFmtId="167" fontId="2" fillId="0" borderId="0" xfId="0" applyNumberFormat="1" applyFont="1" applyBorder="1"/>
    <xf numFmtId="0" fontId="4" fillId="0" borderId="1" xfId="0" applyFont="1" applyBorder="1"/>
    <xf numFmtId="166" fontId="5" fillId="0" borderId="1" xfId="0" applyNumberFormat="1" applyFont="1" applyBorder="1"/>
    <xf numFmtId="0" fontId="2" fillId="0" borderId="0" xfId="0" applyFont="1" applyBorder="1"/>
    <xf numFmtId="0" fontId="2" fillId="0" borderId="0" xfId="0" applyFont="1"/>
    <xf numFmtId="0" fontId="0" fillId="0" borderId="0" xfId="0" applyBorder="1"/>
    <xf numFmtId="0" fontId="5" fillId="0" borderId="0" xfId="0" applyFont="1"/>
    <xf numFmtId="0" fontId="0" fillId="0" borderId="1" xfId="0" applyBorder="1"/>
    <xf numFmtId="0" fontId="0" fillId="0" borderId="1" xfId="0" applyBorder="1" applyAlignment="1">
      <alignment horizontal="centerContinuous"/>
    </xf>
    <xf numFmtId="0" fontId="0" fillId="0" borderId="2" xfId="0" applyBorder="1" applyAlignment="1">
      <alignment vertical="center"/>
    </xf>
    <xf numFmtId="0" fontId="2" fillId="0" borderId="2" xfId="0" applyFont="1" applyBorder="1" applyAlignment="1">
      <alignment vertical="center"/>
    </xf>
    <xf numFmtId="167" fontId="0" fillId="0" borderId="0" xfId="0" applyNumberFormat="1" applyBorder="1"/>
    <xf numFmtId="0" fontId="9" fillId="0" borderId="0" xfId="0" applyFont="1" applyBorder="1"/>
    <xf numFmtId="0" fontId="10" fillId="0" borderId="0" xfId="0" applyFont="1" applyBorder="1"/>
    <xf numFmtId="166" fontId="2" fillId="0" borderId="0" xfId="0" applyNumberFormat="1" applyFont="1" applyBorder="1"/>
    <xf numFmtId="0" fontId="9" fillId="0" borderId="1" xfId="0" applyFont="1" applyBorder="1"/>
    <xf numFmtId="1" fontId="9" fillId="0" borderId="0" xfId="0" applyNumberFormat="1" applyFont="1" applyBorder="1"/>
    <xf numFmtId="0" fontId="11" fillId="0" borderId="0" xfId="0" applyFont="1"/>
    <xf numFmtId="0" fontId="5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165" fontId="11" fillId="0" borderId="0" xfId="2" applyFont="1"/>
    <xf numFmtId="0" fontId="12" fillId="0" borderId="0" xfId="0" applyFont="1" applyAlignment="1">
      <alignment horizontal="centerContinuous"/>
    </xf>
    <xf numFmtId="0" fontId="11" fillId="0" borderId="0" xfId="0" applyFont="1" applyAlignment="1">
      <alignment horizontal="centerContinuous"/>
    </xf>
    <xf numFmtId="0" fontId="11" fillId="0" borderId="1" xfId="0" applyFont="1" applyBorder="1"/>
    <xf numFmtId="0" fontId="5" fillId="0" borderId="1" xfId="0" applyFont="1" applyBorder="1"/>
    <xf numFmtId="0" fontId="11" fillId="0" borderId="0" xfId="0" applyFont="1" applyBorder="1"/>
    <xf numFmtId="37" fontId="5" fillId="0" borderId="4" xfId="0" applyNumberFormat="1" applyFont="1" applyBorder="1" applyAlignment="1" applyProtection="1">
      <alignment horizontal="left"/>
    </xf>
    <xf numFmtId="0" fontId="11" fillId="0" borderId="3" xfId="0" applyFont="1" applyBorder="1"/>
    <xf numFmtId="37" fontId="5" fillId="0" borderId="3" xfId="0" applyNumberFormat="1" applyFont="1" applyBorder="1" applyAlignment="1" applyProtection="1">
      <alignment horizontal="center"/>
    </xf>
    <xf numFmtId="37" fontId="5" fillId="0" borderId="4" xfId="0" applyNumberFormat="1" applyFont="1" applyBorder="1" applyAlignment="1" applyProtection="1">
      <alignment horizontal="center"/>
    </xf>
    <xf numFmtId="0" fontId="5" fillId="0" borderId="4" xfId="0" applyFont="1" applyBorder="1"/>
    <xf numFmtId="166" fontId="5" fillId="0" borderId="6" xfId="0" applyNumberFormat="1" applyFont="1" applyBorder="1"/>
    <xf numFmtId="166" fontId="11" fillId="0" borderId="0" xfId="0" applyNumberFormat="1" applyFont="1"/>
    <xf numFmtId="166" fontId="5" fillId="0" borderId="6" xfId="0" applyNumberFormat="1" applyFont="1" applyBorder="1" applyProtection="1"/>
    <xf numFmtId="166" fontId="11" fillId="0" borderId="0" xfId="0" applyNumberFormat="1" applyFont="1" applyBorder="1"/>
    <xf numFmtId="166" fontId="9" fillId="0" borderId="6" xfId="0" applyNumberFormat="1" applyFont="1" applyBorder="1"/>
    <xf numFmtId="37" fontId="5" fillId="0" borderId="1" xfId="0" applyNumberFormat="1" applyFont="1" applyBorder="1" applyAlignment="1" applyProtection="1">
      <alignment horizontal="center"/>
    </xf>
    <xf numFmtId="0" fontId="3" fillId="0" borderId="4" xfId="0" applyFont="1" applyBorder="1"/>
    <xf numFmtId="165" fontId="5" fillId="0" borderId="0" xfId="2" applyFont="1"/>
    <xf numFmtId="174" fontId="11" fillId="0" borderId="0" xfId="0" applyNumberFormat="1" applyFont="1"/>
    <xf numFmtId="173" fontId="11" fillId="0" borderId="0" xfId="0" applyNumberFormat="1" applyFont="1" applyBorder="1" applyAlignment="1" applyProtection="1">
      <alignment horizontal="left"/>
    </xf>
    <xf numFmtId="174" fontId="11" fillId="0" borderId="0" xfId="0" applyNumberFormat="1" applyFont="1" applyBorder="1" applyProtection="1"/>
    <xf numFmtId="175" fontId="11" fillId="0" borderId="0" xfId="0" applyNumberFormat="1" applyFont="1" applyProtection="1"/>
    <xf numFmtId="175" fontId="5" fillId="0" borderId="0" xfId="0" applyNumberFormat="1" applyFont="1" applyProtection="1"/>
    <xf numFmtId="174" fontId="11" fillId="0" borderId="0" xfId="0" applyNumberFormat="1" applyFont="1" applyProtection="1"/>
    <xf numFmtId="0" fontId="6" fillId="0" borderId="1" xfId="0" applyFont="1" applyBorder="1" applyAlignment="1">
      <alignment horizontal="left"/>
    </xf>
    <xf numFmtId="0" fontId="13" fillId="0" borderId="0" xfId="0" applyFont="1"/>
    <xf numFmtId="166" fontId="3" fillId="0" borderId="6" xfId="0" applyNumberFormat="1" applyFont="1" applyBorder="1"/>
    <xf numFmtId="166" fontId="3" fillId="0" borderId="3" xfId="0" applyNumberFormat="1" applyFont="1" applyBorder="1"/>
    <xf numFmtId="166" fontId="3" fillId="0" borderId="7" xfId="0" applyNumberFormat="1" applyFont="1" applyBorder="1"/>
    <xf numFmtId="174" fontId="3" fillId="0" borderId="6" xfId="0" applyNumberFormat="1" applyFont="1" applyBorder="1" applyProtection="1"/>
    <xf numFmtId="174" fontId="3" fillId="0" borderId="3" xfId="0" applyNumberFormat="1" applyFont="1" applyBorder="1" applyProtection="1"/>
    <xf numFmtId="174" fontId="3" fillId="0" borderId="4" xfId="0" applyNumberFormat="1" applyFont="1" applyBorder="1" applyProtection="1"/>
    <xf numFmtId="174" fontId="3" fillId="0" borderId="7" xfId="0" applyNumberFormat="1" applyFont="1" applyBorder="1" applyProtection="1"/>
    <xf numFmtId="166" fontId="0" fillId="0" borderId="0" xfId="0" applyNumberFormat="1" applyBorder="1"/>
    <xf numFmtId="166" fontId="3" fillId="0" borderId="0" xfId="0" applyNumberFormat="1" applyFont="1" applyBorder="1"/>
    <xf numFmtId="166" fontId="5" fillId="0" borderId="3" xfId="0" applyNumberFormat="1" applyFont="1" applyBorder="1"/>
    <xf numFmtId="166" fontId="3" fillId="0" borderId="4" xfId="0" applyNumberFormat="1" applyFont="1" applyBorder="1"/>
    <xf numFmtId="167" fontId="5" fillId="0" borderId="0" xfId="0" applyNumberFormat="1" applyFont="1" applyBorder="1"/>
    <xf numFmtId="167" fontId="3" fillId="0" borderId="0" xfId="0" applyNumberFormat="1" applyFont="1" applyBorder="1"/>
    <xf numFmtId="166" fontId="2" fillId="0" borderId="0" xfId="0" applyNumberFormat="1" applyFont="1"/>
    <xf numFmtId="166" fontId="3" fillId="0" borderId="0" xfId="0" applyNumberFormat="1" applyFont="1"/>
    <xf numFmtId="166" fontId="2" fillId="0" borderId="6" xfId="0" applyNumberFormat="1" applyFont="1" applyBorder="1"/>
    <xf numFmtId="166" fontId="2" fillId="0" borderId="7" xfId="0" applyNumberFormat="1" applyFont="1" applyBorder="1"/>
    <xf numFmtId="166" fontId="11" fillId="0" borderId="3" xfId="0" applyNumberFormat="1" applyFont="1" applyBorder="1"/>
    <xf numFmtId="170" fontId="6" fillId="0" borderId="1" xfId="0" applyNumberFormat="1" applyFont="1" applyBorder="1"/>
    <xf numFmtId="168" fontId="2" fillId="0" borderId="0" xfId="0" applyNumberFormat="1" applyFont="1"/>
    <xf numFmtId="166" fontId="14" fillId="0" borderId="0" xfId="0" applyNumberFormat="1" applyFont="1"/>
    <xf numFmtId="168" fontId="2" fillId="0" borderId="0" xfId="0" applyNumberFormat="1" applyFont="1" applyBorder="1"/>
    <xf numFmtId="168" fontId="0" fillId="0" borderId="0" xfId="0" applyNumberFormat="1" applyBorder="1"/>
    <xf numFmtId="168" fontId="9" fillId="0" borderId="1" xfId="0" applyNumberFormat="1" applyFont="1" applyBorder="1"/>
    <xf numFmtId="168" fontId="0" fillId="0" borderId="1" xfId="0" applyNumberFormat="1" applyBorder="1"/>
    <xf numFmtId="172" fontId="2" fillId="0" borderId="3" xfId="0" applyNumberFormat="1" applyFont="1" applyBorder="1"/>
    <xf numFmtId="0" fontId="6" fillId="0" borderId="0" xfId="0" applyFont="1" applyBorder="1"/>
    <xf numFmtId="167" fontId="4" fillId="0" borderId="1" xfId="0" applyNumberFormat="1" applyFont="1" applyBorder="1"/>
    <xf numFmtId="0" fontId="5" fillId="0" borderId="3" xfId="0" applyFont="1" applyBorder="1"/>
    <xf numFmtId="166" fontId="4" fillId="0" borderId="0" xfId="3" applyNumberFormat="1" applyBorder="1"/>
    <xf numFmtId="3" fontId="4" fillId="0" borderId="0" xfId="1" applyNumberFormat="1" applyFont="1" applyFill="1" applyBorder="1"/>
    <xf numFmtId="176" fontId="5" fillId="0" borderId="0" xfId="2" applyNumberFormat="1" applyFont="1" applyFill="1" applyBorder="1" applyAlignment="1">
      <alignment horizontal="right" wrapText="1"/>
    </xf>
    <xf numFmtId="0" fontId="2" fillId="0" borderId="2" xfId="0" applyFont="1" applyBorder="1" applyAlignment="1">
      <alignment horizontal="right" vertical="center" wrapText="1"/>
    </xf>
    <xf numFmtId="0" fontId="1" fillId="0" borderId="0" xfId="0" applyFont="1"/>
    <xf numFmtId="0" fontId="1" fillId="0" borderId="1" xfId="0" applyFont="1" applyBorder="1"/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177" fontId="1" fillId="0" borderId="0" xfId="0" applyNumberFormat="1" applyFont="1" applyProtection="1"/>
    <xf numFmtId="172" fontId="2" fillId="0" borderId="0" xfId="0" applyNumberFormat="1" applyFont="1"/>
    <xf numFmtId="3" fontId="2" fillId="0" borderId="0" xfId="0" applyNumberFormat="1" applyFont="1" applyProtection="1"/>
    <xf numFmtId="3" fontId="1" fillId="0" borderId="0" xfId="0" applyNumberFormat="1" applyFont="1"/>
    <xf numFmtId="0" fontId="1" fillId="0" borderId="0" xfId="0" applyFont="1" applyAlignment="1">
      <alignment horizontal="left"/>
    </xf>
    <xf numFmtId="3" fontId="1" fillId="0" borderId="0" xfId="0" applyNumberFormat="1" applyFont="1" applyProtection="1"/>
    <xf numFmtId="3" fontId="0" fillId="0" borderId="0" xfId="0" applyNumberFormat="1"/>
    <xf numFmtId="177" fontId="1" fillId="0" borderId="1" xfId="0" applyNumberFormat="1" applyFont="1" applyBorder="1" applyProtection="1"/>
    <xf numFmtId="0" fontId="1" fillId="0" borderId="0" xfId="0" applyFont="1" applyBorder="1" applyAlignment="1">
      <alignment horizontal="left"/>
    </xf>
    <xf numFmtId="177" fontId="1" fillId="0" borderId="0" xfId="0" applyNumberFormat="1" applyFont="1" applyBorder="1" applyProtection="1"/>
    <xf numFmtId="178" fontId="1" fillId="0" borderId="0" xfId="0" applyNumberFormat="1" applyFont="1" applyProtection="1"/>
    <xf numFmtId="167" fontId="1" fillId="0" borderId="0" xfId="0" applyNumberFormat="1" applyFont="1"/>
    <xf numFmtId="0" fontId="9" fillId="0" borderId="0" xfId="0" quotePrefix="1" applyFont="1" applyAlignment="1">
      <alignment horizontal="left"/>
    </xf>
    <xf numFmtId="0" fontId="2" fillId="0" borderId="0" xfId="0" applyFont="1" applyAlignment="1"/>
    <xf numFmtId="0" fontId="1" fillId="0" borderId="0" xfId="0" applyFont="1" applyAlignment="1"/>
    <xf numFmtId="179" fontId="1" fillId="0" borderId="1" xfId="0" applyNumberFormat="1" applyFont="1" applyBorder="1" applyAlignment="1" applyProtection="1">
      <alignment horizontal="right"/>
    </xf>
    <xf numFmtId="2" fontId="1" fillId="0" borderId="0" xfId="0" applyNumberFormat="1" applyFont="1"/>
    <xf numFmtId="172" fontId="1" fillId="0" borderId="0" xfId="0" applyNumberFormat="1" applyFont="1"/>
    <xf numFmtId="0" fontId="1" fillId="0" borderId="1" xfId="0" applyFont="1" applyBorder="1" applyAlignment="1">
      <alignment horizontal="right"/>
    </xf>
    <xf numFmtId="172" fontId="1" fillId="0" borderId="1" xfId="0" applyNumberFormat="1" applyFont="1" applyBorder="1"/>
    <xf numFmtId="177" fontId="1" fillId="0" borderId="0" xfId="0" applyNumberFormat="1" applyFont="1" applyAlignment="1" applyProtection="1">
      <alignment horizontal="right"/>
    </xf>
    <xf numFmtId="172" fontId="2" fillId="0" borderId="0" xfId="0" applyNumberFormat="1" applyFont="1" applyFill="1" applyBorder="1"/>
    <xf numFmtId="166" fontId="0" fillId="0" borderId="0" xfId="0" applyNumberFormat="1"/>
    <xf numFmtId="0" fontId="2" fillId="0" borderId="0" xfId="0" applyFont="1" applyFill="1" applyBorder="1" applyAlignment="1">
      <alignment horizontal="left"/>
    </xf>
    <xf numFmtId="172" fontId="2" fillId="0" borderId="0" xfId="0" applyNumberFormat="1" applyFont="1" applyFill="1" applyBorder="1" applyAlignment="1">
      <alignment horizontal="left"/>
    </xf>
    <xf numFmtId="3" fontId="2" fillId="0" borderId="0" xfId="0" applyNumberFormat="1" applyFont="1" applyBorder="1" applyAlignment="1" applyProtection="1">
      <alignment horizontal="left"/>
    </xf>
    <xf numFmtId="177" fontId="1" fillId="0" borderId="1" xfId="0" applyNumberFormat="1" applyFont="1" applyBorder="1" applyAlignment="1" applyProtection="1">
      <alignment horizontal="right"/>
    </xf>
    <xf numFmtId="0" fontId="9" fillId="0" borderId="0" xfId="0" quotePrefix="1" applyFont="1" applyBorder="1" applyAlignment="1">
      <alignment horizontal="left"/>
    </xf>
    <xf numFmtId="168" fontId="6" fillId="0" borderId="0" xfId="0" applyNumberFormat="1" applyFont="1" applyBorder="1"/>
    <xf numFmtId="166" fontId="6" fillId="0" borderId="0" xfId="0" applyNumberFormat="1" applyFont="1" applyBorder="1"/>
    <xf numFmtId="170" fontId="6" fillId="0" borderId="0" xfId="0" applyNumberFormat="1" applyFont="1" applyBorder="1"/>
    <xf numFmtId="0" fontId="15" fillId="0" borderId="0" xfId="0" applyFont="1" applyBorder="1"/>
    <xf numFmtId="0" fontId="15" fillId="0" borderId="0" xfId="0" applyFont="1"/>
    <xf numFmtId="0" fontId="16" fillId="0" borderId="0" xfId="0" applyFont="1"/>
    <xf numFmtId="0" fontId="17" fillId="0" borderId="0" xfId="0" applyFont="1" applyBorder="1"/>
    <xf numFmtId="0" fontId="17" fillId="0" borderId="0" xfId="0" applyFont="1" applyFill="1" applyBorder="1"/>
    <xf numFmtId="0" fontId="17" fillId="0" borderId="0" xfId="0" applyFont="1"/>
    <xf numFmtId="0" fontId="15" fillId="0" borderId="0" xfId="0" applyFont="1" applyAlignment="1">
      <alignment horizontal="left"/>
    </xf>
    <xf numFmtId="0" fontId="15" fillId="0" borderId="0" xfId="0" applyFont="1" applyBorder="1" applyAlignment="1">
      <alignment horizontal="left"/>
    </xf>
    <xf numFmtId="37" fontId="18" fillId="0" borderId="0" xfId="0" applyNumberFormat="1" applyFont="1" applyAlignment="1" applyProtection="1">
      <alignment horizontal="lef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37" fontId="5" fillId="0" borderId="3" xfId="0" applyNumberFormat="1" applyFont="1" applyBorder="1" applyAlignment="1" applyProtection="1">
      <alignment horizontal="left"/>
    </xf>
    <xf numFmtId="37" fontId="5" fillId="0" borderId="1" xfId="0" applyNumberFormat="1" applyFont="1" applyBorder="1" applyAlignment="1" applyProtection="1">
      <alignment horizontal="left"/>
    </xf>
    <xf numFmtId="0" fontId="5" fillId="0" borderId="5" xfId="0" applyFont="1" applyBorder="1"/>
    <xf numFmtId="1" fontId="5" fillId="0" borderId="6" xfId="0" applyNumberFormat="1" applyFont="1" applyBorder="1" applyAlignment="1" applyProtection="1">
      <alignment horizontal="left"/>
    </xf>
    <xf numFmtId="166" fontId="1" fillId="0" borderId="6" xfId="0" applyNumberFormat="1" applyFont="1" applyBorder="1"/>
    <xf numFmtId="0" fontId="5" fillId="0" borderId="6" xfId="0" applyFont="1" applyBorder="1"/>
    <xf numFmtId="4" fontId="3" fillId="0" borderId="6" xfId="0" applyNumberFormat="1" applyFont="1" applyBorder="1"/>
    <xf numFmtId="172" fontId="2" fillId="0" borderId="7" xfId="0" applyNumberFormat="1" applyFont="1" applyBorder="1"/>
    <xf numFmtId="37" fontId="5" fillId="0" borderId="0" xfId="0" applyNumberFormat="1" applyFont="1" applyAlignment="1" applyProtection="1">
      <alignment horizontal="left"/>
    </xf>
    <xf numFmtId="37" fontId="5" fillId="0" borderId="5" xfId="0" applyNumberFormat="1" applyFont="1" applyBorder="1" applyAlignment="1" applyProtection="1">
      <alignment horizontal="left"/>
    </xf>
    <xf numFmtId="0" fontId="3" fillId="0" borderId="7" xfId="0" applyFont="1" applyBorder="1"/>
    <xf numFmtId="173" fontId="5" fillId="0" borderId="6" xfId="0" applyNumberFormat="1" applyFont="1" applyBorder="1" applyAlignment="1" applyProtection="1">
      <alignment horizontal="left"/>
    </xf>
    <xf numFmtId="174" fontId="5" fillId="0" borderId="6" xfId="0" applyNumberFormat="1" applyFont="1" applyBorder="1" applyProtection="1"/>
    <xf numFmtId="174" fontId="5" fillId="0" borderId="6" xfId="0" applyNumberFormat="1" applyFont="1" applyBorder="1" applyAlignment="1" applyProtection="1"/>
    <xf numFmtId="173" fontId="5" fillId="0" borderId="3" xfId="0" applyNumberFormat="1" applyFont="1" applyBorder="1" applyAlignment="1" applyProtection="1">
      <alignment horizontal="left"/>
    </xf>
    <xf numFmtId="0" fontId="5" fillId="0" borderId="7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166" fontId="1" fillId="0" borderId="0" xfId="0" applyNumberFormat="1" applyFont="1" applyBorder="1"/>
    <xf numFmtId="168" fontId="1" fillId="0" borderId="0" xfId="0" applyNumberFormat="1" applyFont="1" applyBorder="1"/>
    <xf numFmtId="167" fontId="1" fillId="0" borderId="0" xfId="0" applyNumberFormat="1" applyFont="1" applyBorder="1"/>
    <xf numFmtId="168" fontId="1" fillId="0" borderId="0" xfId="0" applyNumberFormat="1" applyFont="1" applyFill="1" applyBorder="1"/>
    <xf numFmtId="180" fontId="1" fillId="0" borderId="0" xfId="0" applyNumberFormat="1" applyFont="1"/>
    <xf numFmtId="166" fontId="1" fillId="0" borderId="0" xfId="0" applyNumberFormat="1" applyFont="1" applyAlignment="1">
      <alignment horizontal="right"/>
    </xf>
    <xf numFmtId="166" fontId="1" fillId="0" borderId="0" xfId="0" applyNumberFormat="1" applyFont="1"/>
    <xf numFmtId="166" fontId="1" fillId="0" borderId="0" xfId="0" applyNumberFormat="1" applyFont="1" applyFill="1"/>
    <xf numFmtId="166" fontId="1" fillId="0" borderId="0" xfId="0" applyNumberFormat="1" applyFont="1" applyAlignment="1" applyProtection="1">
      <alignment horizontal="right"/>
    </xf>
    <xf numFmtId="166" fontId="2" fillId="0" borderId="0" xfId="0" applyNumberFormat="1" applyFont="1" applyAlignment="1" applyProtection="1">
      <alignment horizontal="right"/>
    </xf>
    <xf numFmtId="166" fontId="2" fillId="0" borderId="0" xfId="0" applyNumberFormat="1" applyFont="1" applyFill="1" applyAlignment="1" applyProtection="1">
      <alignment horizontal="right"/>
    </xf>
    <xf numFmtId="166" fontId="21" fillId="0" borderId="0" xfId="0" applyNumberFormat="1" applyFont="1" applyFill="1" applyBorder="1"/>
    <xf numFmtId="166" fontId="2" fillId="0" borderId="0" xfId="0" applyNumberFormat="1" applyFont="1" applyAlignment="1">
      <alignment horizontal="right"/>
    </xf>
    <xf numFmtId="166" fontId="2" fillId="0" borderId="0" xfId="0" applyNumberFormat="1" applyFont="1" applyFill="1" applyAlignment="1">
      <alignment horizontal="right"/>
    </xf>
    <xf numFmtId="166" fontId="2" fillId="0" borderId="0" xfId="0" applyNumberFormat="1" applyFont="1" applyBorder="1" applyAlignment="1" applyProtection="1">
      <alignment horizontal="right"/>
    </xf>
    <xf numFmtId="166" fontId="1" fillId="0" borderId="0" xfId="0" applyNumberFormat="1" applyFont="1" applyFill="1" applyAlignment="1" applyProtection="1">
      <alignment horizontal="right"/>
    </xf>
    <xf numFmtId="166" fontId="20" fillId="0" borderId="0" xfId="0" applyNumberFormat="1" applyFont="1" applyFill="1" applyBorder="1"/>
    <xf numFmtId="0" fontId="2" fillId="0" borderId="1" xfId="0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3" fillId="0" borderId="2" xfId="0" applyFont="1" applyBorder="1" applyAlignment="1">
      <alignment horizontal="right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0" xfId="0" applyFont="1" applyAlignment="1">
      <alignment horizontal="center"/>
    </xf>
    <xf numFmtId="37" fontId="5" fillId="0" borderId="8" xfId="0" applyNumberFormat="1" applyFont="1" applyBorder="1" applyAlignment="1" applyProtection="1">
      <alignment horizontal="center"/>
    </xf>
    <xf numFmtId="37" fontId="5" fillId="0" borderId="9" xfId="0" applyNumberFormat="1" applyFont="1" applyBorder="1" applyAlignment="1" applyProtection="1">
      <alignment horizontal="center"/>
    </xf>
  </cellXfs>
  <cellStyles count="4">
    <cellStyle name="ANCLAS,REZONES Y SUS PARTES,DE FUNDICION,DE HIERRO O DE ACERO" xfId="1"/>
    <cellStyle name="Millares" xfId="2" builtinId="3"/>
    <cellStyle name="Normal" xfId="0" builtinId="0"/>
    <cellStyle name="Normal_Iem-33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1"/>
  <sheetViews>
    <sheetView showGridLines="0" tabSelected="1" workbookViewId="0"/>
  </sheetViews>
  <sheetFormatPr baseColWidth="10" defaultRowHeight="12.75"/>
  <cols>
    <col min="1" max="16384" width="11.42578125" style="3"/>
  </cols>
  <sheetData>
    <row r="1" spans="1:3">
      <c r="A1" s="30" t="s">
        <v>172</v>
      </c>
    </row>
    <row r="2" spans="1:3">
      <c r="A2" s="72" t="s">
        <v>173</v>
      </c>
    </row>
    <row r="3" spans="1:3">
      <c r="A3" s="3" t="s">
        <v>174</v>
      </c>
    </row>
    <row r="5" spans="1:3">
      <c r="A5" s="3">
        <v>3.1</v>
      </c>
      <c r="B5" s="3" t="s">
        <v>175</v>
      </c>
    </row>
    <row r="6" spans="1:3">
      <c r="B6" s="3" t="s">
        <v>176</v>
      </c>
      <c r="C6" s="3" t="s">
        <v>177</v>
      </c>
    </row>
    <row r="7" spans="1:3">
      <c r="B7" s="3" t="s">
        <v>178</v>
      </c>
      <c r="C7" s="3" t="s">
        <v>179</v>
      </c>
    </row>
    <row r="8" spans="1:3">
      <c r="B8" s="3" t="s">
        <v>180</v>
      </c>
      <c r="C8" s="3" t="s">
        <v>181</v>
      </c>
    </row>
    <row r="9" spans="1:3">
      <c r="B9" s="3" t="s">
        <v>182</v>
      </c>
      <c r="C9" s="3" t="s">
        <v>183</v>
      </c>
    </row>
    <row r="10" spans="1:3">
      <c r="B10" s="3" t="s">
        <v>184</v>
      </c>
      <c r="C10" s="3" t="s">
        <v>185</v>
      </c>
    </row>
    <row r="11" spans="1:3">
      <c r="B11" s="3" t="s">
        <v>187</v>
      </c>
      <c r="C11" s="3" t="s">
        <v>186</v>
      </c>
    </row>
  </sheetData>
  <phoneticPr fontId="0" type="noConversion"/>
  <pageMargins left="0.75" right="0.75" top="1" bottom="1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1"/>
  <dimension ref="A1:O92"/>
  <sheetViews>
    <sheetView showGridLines="0" workbookViewId="0">
      <selection sqref="A1:E1"/>
    </sheetView>
  </sheetViews>
  <sheetFormatPr baseColWidth="10" defaultRowHeight="12.75"/>
  <cols>
    <col min="1" max="1" width="45.5703125" style="4" customWidth="1"/>
    <col min="2" max="2" width="9.28515625" style="4" customWidth="1"/>
    <col min="3" max="3" width="8.5703125" style="4" customWidth="1"/>
    <col min="4" max="5" width="9" style="4" customWidth="1"/>
    <col min="6" max="6" width="8.42578125" style="4" customWidth="1"/>
    <col min="7" max="8" width="8.85546875" style="4" customWidth="1"/>
    <col min="9" max="9" width="9.7109375" style="4" customWidth="1"/>
    <col min="10" max="10" width="10.140625" style="4" customWidth="1"/>
    <col min="11" max="11" width="11.140625" style="4" customWidth="1"/>
    <col min="12" max="16384" width="11.42578125" style="4"/>
  </cols>
  <sheetData>
    <row r="1" spans="1:12">
      <c r="A1" s="193" t="s">
        <v>65</v>
      </c>
      <c r="B1" s="193"/>
      <c r="C1" s="193"/>
      <c r="D1" s="193"/>
      <c r="E1" s="193"/>
    </row>
    <row r="2" spans="1:12" ht="13.5" customHeight="1">
      <c r="A2" s="194" t="s">
        <v>0</v>
      </c>
      <c r="B2" s="194"/>
      <c r="C2" s="194"/>
      <c r="D2" s="194"/>
      <c r="E2" s="194"/>
      <c r="J2" s="99"/>
    </row>
    <row r="3" spans="1:12">
      <c r="A3" s="5"/>
      <c r="B3" s="195"/>
      <c r="C3" s="195"/>
      <c r="D3" s="195"/>
      <c r="E3" s="195"/>
      <c r="F3" s="5"/>
      <c r="G3" s="5"/>
      <c r="H3" s="5"/>
      <c r="I3" s="5"/>
      <c r="J3" s="5"/>
      <c r="K3" s="5"/>
      <c r="L3" s="5"/>
    </row>
    <row r="4" spans="1:12">
      <c r="A4" s="71" t="s">
        <v>57</v>
      </c>
      <c r="B4" s="189">
        <v>1999</v>
      </c>
      <c r="C4" s="189">
        <v>2000</v>
      </c>
      <c r="D4" s="189">
        <v>2001</v>
      </c>
      <c r="E4" s="190">
        <v>2002</v>
      </c>
      <c r="F4" s="190">
        <v>2003</v>
      </c>
      <c r="G4" s="190">
        <v>2004</v>
      </c>
      <c r="H4" s="190">
        <v>2005</v>
      </c>
      <c r="I4" s="190">
        <v>2006</v>
      </c>
      <c r="J4" s="190">
        <v>2007</v>
      </c>
      <c r="K4" s="190">
        <v>2008</v>
      </c>
      <c r="L4" s="190">
        <v>2009</v>
      </c>
    </row>
    <row r="5" spans="1:12">
      <c r="A5" s="6" t="s">
        <v>1</v>
      </c>
      <c r="B5" s="87">
        <v>876.81692604193086</v>
      </c>
      <c r="C5" s="87">
        <v>920.51740789855626</v>
      </c>
      <c r="D5" s="87">
        <v>-624.32020266566951</v>
      </c>
      <c r="E5" s="87">
        <v>-1271.0364336771324</v>
      </c>
      <c r="F5" s="87">
        <v>-422.33208163485961</v>
      </c>
      <c r="G5" s="87">
        <v>-541.9353256974357</v>
      </c>
      <c r="H5" s="87">
        <v>347.73932053620774</v>
      </c>
      <c r="I5" s="87">
        <v>1617.5367793653995</v>
      </c>
      <c r="J5" s="87">
        <v>1588.1959316063994</v>
      </c>
      <c r="K5" s="87">
        <v>1085.7321468401899</v>
      </c>
      <c r="L5" s="2">
        <v>-306.36740246683621</v>
      </c>
    </row>
    <row r="6" spans="1:12">
      <c r="A6" s="7"/>
      <c r="B6" s="1"/>
      <c r="C6" s="1"/>
      <c r="D6" s="1"/>
      <c r="E6" s="2"/>
      <c r="F6" s="2"/>
      <c r="G6" s="13"/>
      <c r="H6" s="13"/>
      <c r="I6" s="13"/>
      <c r="J6" s="13"/>
      <c r="K6" s="13"/>
      <c r="L6" s="2"/>
    </row>
    <row r="7" spans="1:12">
      <c r="A7" s="6" t="s">
        <v>2</v>
      </c>
      <c r="B7" s="2">
        <v>1545.2212399999999</v>
      </c>
      <c r="C7" s="2">
        <v>1399.3021751399997</v>
      </c>
      <c r="D7" s="2">
        <v>-356.2509190671999</v>
      </c>
      <c r="E7" s="2">
        <v>-902.00059470999986</v>
      </c>
      <c r="F7" s="2">
        <v>79.500231999999414</v>
      </c>
      <c r="G7" s="2">
        <v>284.0061557366671</v>
      </c>
      <c r="H7" s="2">
        <v>758.34070899266226</v>
      </c>
      <c r="I7" s="2">
        <v>1768.4381781099983</v>
      </c>
      <c r="J7" s="2">
        <v>1823.0250496261851</v>
      </c>
      <c r="K7" s="2">
        <v>1371.3395241291328</v>
      </c>
      <c r="L7" s="2">
        <v>77.587253194085861</v>
      </c>
    </row>
    <row r="8" spans="1:12">
      <c r="A8" s="4" t="s">
        <v>3</v>
      </c>
      <c r="B8" s="2">
        <v>4516.4843999999994</v>
      </c>
      <c r="C8" s="2">
        <v>5056.6845199999998</v>
      </c>
      <c r="D8" s="2">
        <v>4821.29587085</v>
      </c>
      <c r="E8" s="2">
        <v>5257.6826818000009</v>
      </c>
      <c r="F8" s="2">
        <v>6445.8269119999995</v>
      </c>
      <c r="G8" s="2">
        <v>7967.7536406666668</v>
      </c>
      <c r="H8" s="2">
        <v>10467.690880672662</v>
      </c>
      <c r="I8" s="2">
        <v>13176.123699999998</v>
      </c>
      <c r="J8" s="2">
        <v>14870.155481626187</v>
      </c>
      <c r="K8" s="2">
        <v>19146.86210755811</v>
      </c>
      <c r="L8" s="2">
        <v>14346.681070152015</v>
      </c>
    </row>
    <row r="9" spans="1:12">
      <c r="A9" s="4" t="s">
        <v>4</v>
      </c>
      <c r="B9" s="2">
        <v>4451.0843999999997</v>
      </c>
      <c r="C9" s="2">
        <v>4941.0845199999994</v>
      </c>
      <c r="D9" s="2">
        <v>4729.5564599999998</v>
      </c>
      <c r="E9" s="2">
        <v>5115.5822100000005</v>
      </c>
      <c r="F9" s="2">
        <v>6305.6046999999999</v>
      </c>
      <c r="G9" s="2">
        <v>7831.8795700000001</v>
      </c>
      <c r="H9" s="2">
        <v>10247.22782</v>
      </c>
      <c r="I9" s="2">
        <v>12903.96</v>
      </c>
      <c r="J9" s="2">
        <v>14556.15344</v>
      </c>
      <c r="K9" s="2">
        <v>18761.810857113473</v>
      </c>
      <c r="L9" s="2">
        <v>14062.543367493896</v>
      </c>
    </row>
    <row r="10" spans="1:12">
      <c r="A10" s="4" t="s">
        <v>5</v>
      </c>
      <c r="B10" s="2">
        <v>4451.0843999999997</v>
      </c>
      <c r="C10" s="2">
        <v>4926.6265199999998</v>
      </c>
      <c r="D10" s="2">
        <v>4678.4364599999999</v>
      </c>
      <c r="E10" s="2">
        <v>5036.1212100000002</v>
      </c>
      <c r="F10" s="2">
        <v>6222.6926999999996</v>
      </c>
      <c r="G10" s="2">
        <v>7752.8915699999998</v>
      </c>
      <c r="H10" s="2">
        <v>10100.03082</v>
      </c>
      <c r="I10" s="2">
        <v>12728.16</v>
      </c>
      <c r="J10" s="2">
        <v>14321.31544</v>
      </c>
      <c r="K10" s="2">
        <v>18510.597880000001</v>
      </c>
      <c r="L10" s="2">
        <v>13799.00907</v>
      </c>
    </row>
    <row r="11" spans="1:12">
      <c r="A11" s="4" t="s">
        <v>6</v>
      </c>
      <c r="B11" s="1">
        <v>1479.6824699999997</v>
      </c>
      <c r="C11" s="1">
        <v>2442.4231299999997</v>
      </c>
      <c r="D11" s="1">
        <v>1899.99377</v>
      </c>
      <c r="E11" s="2">
        <v>2054.9882400000001</v>
      </c>
      <c r="F11" s="2">
        <v>2606.8189499999999</v>
      </c>
      <c r="G11" s="2">
        <v>4233.9928299999992</v>
      </c>
      <c r="H11" s="2">
        <v>5869.8498600000003</v>
      </c>
      <c r="I11" s="2">
        <v>7544.5103299999992</v>
      </c>
      <c r="J11" s="2">
        <v>8328.5658800000001</v>
      </c>
      <c r="K11" s="2">
        <v>11672.841769999999</v>
      </c>
      <c r="L11" s="2">
        <v>6964.5949600000004</v>
      </c>
    </row>
    <row r="12" spans="1:12">
      <c r="A12" s="4" t="s">
        <v>7</v>
      </c>
      <c r="B12" s="1">
        <v>2971.40193</v>
      </c>
      <c r="C12" s="1">
        <v>2484.2033899999997</v>
      </c>
      <c r="D12" s="1">
        <v>2778.4426899999999</v>
      </c>
      <c r="E12" s="2">
        <v>2981.1329700000001</v>
      </c>
      <c r="F12" s="2">
        <v>3615.8737500000002</v>
      </c>
      <c r="G12" s="2">
        <v>3518.8987400000001</v>
      </c>
      <c r="H12" s="2">
        <v>4230.1809599999997</v>
      </c>
      <c r="I12" s="2">
        <v>5183.6496699999998</v>
      </c>
      <c r="J12" s="2">
        <v>5992.7495600000002</v>
      </c>
      <c r="K12" s="2">
        <v>6837.7561100000003</v>
      </c>
      <c r="L12" s="2">
        <v>6834.4141099999997</v>
      </c>
    </row>
    <row r="13" spans="1:12">
      <c r="A13" s="4" t="s">
        <v>8</v>
      </c>
      <c r="B13" s="1">
        <v>0</v>
      </c>
      <c r="C13" s="1">
        <v>14.458</v>
      </c>
      <c r="D13" s="1">
        <v>51.12</v>
      </c>
      <c r="E13" s="2">
        <v>79.460999999999999</v>
      </c>
      <c r="F13" s="2">
        <v>82.912000000000006</v>
      </c>
      <c r="G13" s="2">
        <v>78.988</v>
      </c>
      <c r="H13" s="2">
        <v>147.197</v>
      </c>
      <c r="I13" s="2">
        <v>175.8</v>
      </c>
      <c r="J13" s="2">
        <v>234.83799999999999</v>
      </c>
      <c r="K13" s="2">
        <v>251.2129771134729</v>
      </c>
      <c r="L13" s="2">
        <v>263.53429749389579</v>
      </c>
    </row>
    <row r="14" spans="1:12">
      <c r="A14" s="4" t="s">
        <v>9</v>
      </c>
      <c r="B14" s="1">
        <v>65.400000000000006</v>
      </c>
      <c r="C14" s="1">
        <v>115.6</v>
      </c>
      <c r="D14" s="1">
        <v>91.739410849999999</v>
      </c>
      <c r="E14" s="2">
        <v>142.10047180000001</v>
      </c>
      <c r="F14" s="2">
        <v>140.22221200000001</v>
      </c>
      <c r="G14" s="2">
        <v>135.87407066666668</v>
      </c>
      <c r="H14" s="2">
        <v>220.46306067266229</v>
      </c>
      <c r="I14" s="2">
        <v>272.16370000000001</v>
      </c>
      <c r="J14" s="2">
        <v>314.00204162618604</v>
      </c>
      <c r="K14" s="2">
        <v>385.05125044463756</v>
      </c>
      <c r="L14" s="2">
        <v>284.13770265811877</v>
      </c>
    </row>
    <row r="15" spans="1:12">
      <c r="B15" s="1"/>
      <c r="C15" s="1"/>
      <c r="D15" s="1"/>
      <c r="E15" s="2"/>
      <c r="F15" s="2"/>
      <c r="G15" s="13"/>
      <c r="H15" s="13"/>
      <c r="I15" s="13"/>
      <c r="J15" s="13"/>
      <c r="K15" s="13"/>
      <c r="L15" s="2"/>
    </row>
    <row r="16" spans="1:12">
      <c r="A16" s="4" t="s">
        <v>10</v>
      </c>
      <c r="B16" s="2">
        <v>-2971.2631599999995</v>
      </c>
      <c r="C16" s="2">
        <v>-3657.3823448600001</v>
      </c>
      <c r="D16" s="2">
        <v>-5177.5467899171999</v>
      </c>
      <c r="E16" s="2">
        <v>-6159.6832765100007</v>
      </c>
      <c r="F16" s="2">
        <v>-6366.3266800000001</v>
      </c>
      <c r="G16" s="2">
        <v>-7683.7474849299997</v>
      </c>
      <c r="H16" s="2">
        <v>-9709.3501716800001</v>
      </c>
      <c r="I16" s="2">
        <v>-11407.68552189</v>
      </c>
      <c r="J16" s="2">
        <v>-13047.130432000002</v>
      </c>
      <c r="K16" s="2">
        <v>-17775.522583428978</v>
      </c>
      <c r="L16" s="2">
        <v>-14269.093816957929</v>
      </c>
    </row>
    <row r="17" spans="1:12">
      <c r="A17" s="4" t="s">
        <v>4</v>
      </c>
      <c r="B17" s="1">
        <v>-2957.2631599999995</v>
      </c>
      <c r="C17" s="1">
        <v>-3637.3823448600001</v>
      </c>
      <c r="D17" s="2">
        <v>-5148.0467899171999</v>
      </c>
      <c r="E17" s="2">
        <v>-6135.1832765100007</v>
      </c>
      <c r="F17" s="2">
        <v>-6344.2066800000002</v>
      </c>
      <c r="G17" s="2">
        <v>-7656.5907550599995</v>
      </c>
      <c r="H17" s="2">
        <v>-9686.5501716800009</v>
      </c>
      <c r="I17" s="2">
        <v>-11384.885521890001</v>
      </c>
      <c r="J17" s="2">
        <v>-13024.330432000002</v>
      </c>
      <c r="K17" s="2">
        <v>-17752.722583428978</v>
      </c>
      <c r="L17" s="2">
        <v>-14246.29381695793</v>
      </c>
    </row>
    <row r="18" spans="1:12">
      <c r="A18" s="4" t="s">
        <v>5</v>
      </c>
      <c r="B18" s="2">
        <v>-2785.9021599999996</v>
      </c>
      <c r="C18" s="2">
        <v>-3468.6303448600002</v>
      </c>
      <c r="D18" s="2">
        <v>-4980.5577899172004</v>
      </c>
      <c r="E18" s="2">
        <v>-6005.5902765100009</v>
      </c>
      <c r="F18" s="2">
        <v>-6254.2406799999999</v>
      </c>
      <c r="G18" s="2">
        <v>-7575.1667550599996</v>
      </c>
      <c r="H18" s="2">
        <v>-9565.899171680001</v>
      </c>
      <c r="I18" s="2">
        <v>-11279.457521890001</v>
      </c>
      <c r="J18" s="2">
        <v>-12917.452432000002</v>
      </c>
      <c r="K18" s="2">
        <v>-17600.72225069</v>
      </c>
      <c r="L18" s="2">
        <v>-14097.552632429999</v>
      </c>
    </row>
    <row r="19" spans="1:12">
      <c r="A19" s="4" t="s">
        <v>11</v>
      </c>
      <c r="B19" s="1">
        <v>-621.33392000000003</v>
      </c>
      <c r="C19" s="1">
        <v>-830.06291486000009</v>
      </c>
      <c r="D19" s="1">
        <v>-1366.2220499171999</v>
      </c>
      <c r="E19" s="2">
        <v>-1739.1036265099999</v>
      </c>
      <c r="F19" s="2">
        <v>-1790.6331</v>
      </c>
      <c r="G19" s="2">
        <v>-2068.88145506</v>
      </c>
      <c r="H19" s="2">
        <v>-2353.8060716800001</v>
      </c>
      <c r="I19" s="2">
        <v>-2598.4343018899999</v>
      </c>
      <c r="J19" s="2">
        <v>-2923.542042</v>
      </c>
      <c r="K19" s="2">
        <v>-4037.41190069</v>
      </c>
      <c r="L19" s="2">
        <v>-3095.73548243</v>
      </c>
    </row>
    <row r="20" spans="1:12">
      <c r="A20" s="4" t="s">
        <v>12</v>
      </c>
      <c r="B20" s="1">
        <v>-2164.5682399999996</v>
      </c>
      <c r="C20" s="1">
        <v>-2638.5674300000001</v>
      </c>
      <c r="D20" s="1">
        <v>-3614.33574</v>
      </c>
      <c r="E20" s="2">
        <v>-4266.4866500000007</v>
      </c>
      <c r="F20" s="2">
        <v>-4463.6075799999999</v>
      </c>
      <c r="G20" s="2">
        <v>-5506.2852999999996</v>
      </c>
      <c r="H20" s="2">
        <v>-7212.0931</v>
      </c>
      <c r="I20" s="2">
        <v>-8681.0232200000009</v>
      </c>
      <c r="J20" s="2">
        <v>-9993.9103900000009</v>
      </c>
      <c r="K20" s="2">
        <v>-13563.310349999998</v>
      </c>
      <c r="L20" s="2">
        <v>-11001.817149999999</v>
      </c>
    </row>
    <row r="21" spans="1:12">
      <c r="A21" s="4" t="s">
        <v>8</v>
      </c>
      <c r="B21" s="1">
        <v>-171.36099999999996</v>
      </c>
      <c r="C21" s="1">
        <v>-168.75200000000001</v>
      </c>
      <c r="D21" s="1">
        <v>-167.489</v>
      </c>
      <c r="E21" s="2">
        <v>-129.59299999999999</v>
      </c>
      <c r="F21" s="2">
        <v>-89.965999999999994</v>
      </c>
      <c r="G21" s="2">
        <v>-81.424000000000007</v>
      </c>
      <c r="H21" s="2">
        <v>-120.65100000000002</v>
      </c>
      <c r="I21" s="2">
        <v>-105.428</v>
      </c>
      <c r="J21" s="2">
        <v>-106.878</v>
      </c>
      <c r="K21" s="2">
        <v>-152.00033273897861</v>
      </c>
      <c r="L21" s="2">
        <v>-148.74118452793135</v>
      </c>
    </row>
    <row r="22" spans="1:12">
      <c r="A22" s="4" t="s">
        <v>13</v>
      </c>
      <c r="B22" s="1">
        <v>-14</v>
      </c>
      <c r="C22" s="1">
        <v>-20</v>
      </c>
      <c r="D22" s="1">
        <v>-29.5</v>
      </c>
      <c r="E22" s="2">
        <v>-24.5</v>
      </c>
      <c r="F22" s="2">
        <v>-22.12</v>
      </c>
      <c r="G22" s="2">
        <v>-27.156729869999999</v>
      </c>
      <c r="H22" s="2">
        <v>-22.8</v>
      </c>
      <c r="I22" s="2">
        <v>-22.8</v>
      </c>
      <c r="J22" s="2">
        <v>-22.8</v>
      </c>
      <c r="K22" s="2">
        <v>-22.8</v>
      </c>
      <c r="L22" s="2">
        <v>-22.8</v>
      </c>
    </row>
    <row r="23" spans="1:12">
      <c r="B23" s="1"/>
      <c r="C23" s="1"/>
      <c r="D23" s="1"/>
      <c r="E23" s="1"/>
      <c r="F23" s="2"/>
      <c r="G23" s="13"/>
      <c r="H23" s="13"/>
      <c r="I23" s="13"/>
      <c r="J23" s="13"/>
      <c r="K23" s="13"/>
      <c r="L23" s="2"/>
    </row>
    <row r="24" spans="1:12">
      <c r="A24" s="6" t="s">
        <v>14</v>
      </c>
      <c r="B24" s="1">
        <v>-451.13619838061175</v>
      </c>
      <c r="C24" s="1">
        <v>-419.98963600000002</v>
      </c>
      <c r="D24" s="2">
        <v>-571.9221990499999</v>
      </c>
      <c r="E24" s="2">
        <v>-715.93733347764794</v>
      </c>
      <c r="F24" s="2">
        <v>-743.59144773458183</v>
      </c>
      <c r="G24" s="2">
        <v>-953.73742016838287</v>
      </c>
      <c r="H24" s="2">
        <v>-1129.8945306564547</v>
      </c>
      <c r="I24" s="2">
        <v>-1304.7393665388001</v>
      </c>
      <c r="J24" s="2">
        <v>-1371.4850086500628</v>
      </c>
      <c r="K24" s="2">
        <v>-1641.3417365362207</v>
      </c>
      <c r="L24" s="2">
        <v>-1376.650379268332</v>
      </c>
    </row>
    <row r="25" spans="1:12">
      <c r="A25" s="4" t="s">
        <v>15</v>
      </c>
      <c r="B25" s="2">
        <v>729.50872380563908</v>
      </c>
      <c r="C25" s="2">
        <v>849.31304999999998</v>
      </c>
      <c r="D25" s="2">
        <v>862.16692999999998</v>
      </c>
      <c r="E25" s="2">
        <v>883.92221026027494</v>
      </c>
      <c r="F25" s="2">
        <v>881.1520033518234</v>
      </c>
      <c r="G25" s="2">
        <v>1013.9498841863838</v>
      </c>
      <c r="H25" s="2">
        <v>1012.121359135273</v>
      </c>
      <c r="I25" s="2">
        <v>1036.5308208587574</v>
      </c>
      <c r="J25" s="2">
        <v>1200.089926871301</v>
      </c>
      <c r="K25" s="2">
        <v>1313.1068556514924</v>
      </c>
      <c r="L25" s="2">
        <v>1227.4444062607713</v>
      </c>
    </row>
    <row r="26" spans="1:12">
      <c r="A26" s="4" t="s">
        <v>16</v>
      </c>
      <c r="B26" s="1">
        <v>261</v>
      </c>
      <c r="C26" s="1">
        <v>290</v>
      </c>
      <c r="D26" s="1">
        <v>248.33199999999999</v>
      </c>
      <c r="E26" s="2">
        <v>243.36066006204962</v>
      </c>
      <c r="F26" s="2">
        <v>268.60067424464569</v>
      </c>
      <c r="G26" s="2">
        <v>340.48230892337244</v>
      </c>
      <c r="H26" s="2">
        <v>335.17509975882427</v>
      </c>
      <c r="I26" s="2">
        <v>352.23983011523649</v>
      </c>
      <c r="J26" s="2">
        <v>347.6096042982349</v>
      </c>
      <c r="K26" s="2">
        <v>365.84980843778902</v>
      </c>
      <c r="L26" s="2">
        <v>345.26049348513294</v>
      </c>
    </row>
    <row r="27" spans="1:12">
      <c r="A27" s="4" t="s">
        <v>17</v>
      </c>
      <c r="B27" s="1">
        <v>343</v>
      </c>
      <c r="C27" s="1">
        <v>402</v>
      </c>
      <c r="D27" s="1">
        <v>430</v>
      </c>
      <c r="E27" s="2">
        <v>447.19386618458282</v>
      </c>
      <c r="F27" s="2">
        <v>406.36137580711153</v>
      </c>
      <c r="G27" s="2">
        <v>462.48039491813108</v>
      </c>
      <c r="H27" s="2">
        <v>485.79134926196542</v>
      </c>
      <c r="I27" s="2">
        <v>489.9</v>
      </c>
      <c r="J27" s="2">
        <v>623.42894711781116</v>
      </c>
      <c r="K27" s="2">
        <v>741.8014134536329</v>
      </c>
      <c r="L27" s="2">
        <v>670.14001739143566</v>
      </c>
    </row>
    <row r="28" spans="1:12">
      <c r="A28" s="4" t="s">
        <v>18</v>
      </c>
      <c r="B28" s="1">
        <v>125.50872380563912</v>
      </c>
      <c r="C28" s="1">
        <v>157.31305</v>
      </c>
      <c r="D28" s="1">
        <v>183.83492999999999</v>
      </c>
      <c r="E28" s="2">
        <v>193.36768401364245</v>
      </c>
      <c r="F28" s="2">
        <v>206.18995330006629</v>
      </c>
      <c r="G28" s="2">
        <v>210.9871803448803</v>
      </c>
      <c r="H28" s="2">
        <v>191.15491011448333</v>
      </c>
      <c r="I28" s="2">
        <v>194.39099074352092</v>
      </c>
      <c r="J28" s="2">
        <v>229.05137545525508</v>
      </c>
      <c r="K28" s="2">
        <v>205.45563376007044</v>
      </c>
      <c r="L28" s="2">
        <v>212.04389538420273</v>
      </c>
    </row>
    <row r="29" spans="1:12">
      <c r="A29" s="4" t="s">
        <v>19</v>
      </c>
      <c r="B29" s="2">
        <v>-1180.6449221862508</v>
      </c>
      <c r="C29" s="2">
        <v>-1269.302686</v>
      </c>
      <c r="D29" s="2">
        <v>-1434.0891290499999</v>
      </c>
      <c r="E29" s="2">
        <v>-1599.8595437379229</v>
      </c>
      <c r="F29" s="2">
        <v>-1624.7434510864052</v>
      </c>
      <c r="G29" s="2">
        <v>-1967.6873043547666</v>
      </c>
      <c r="H29" s="2">
        <v>-2142.0158897917277</v>
      </c>
      <c r="I29" s="2">
        <v>-2341.2701873975575</v>
      </c>
      <c r="J29" s="2">
        <v>-2571.5749355213638</v>
      </c>
      <c r="K29" s="2">
        <v>-2954.4485921877131</v>
      </c>
      <c r="L29" s="2">
        <v>-2604.0947855291033</v>
      </c>
    </row>
    <row r="30" spans="1:12">
      <c r="A30" s="4" t="s">
        <v>16</v>
      </c>
      <c r="B30" s="1">
        <v>-367.58918249999999</v>
      </c>
      <c r="C30" s="1">
        <v>-438.79987</v>
      </c>
      <c r="D30" s="1">
        <v>-557.33411905000003</v>
      </c>
      <c r="E30" s="2">
        <v>-674.8402038240605</v>
      </c>
      <c r="F30" s="2">
        <v>-667.90649011471533</v>
      </c>
      <c r="G30" s="2">
        <v>-910.6879877309824</v>
      </c>
      <c r="H30" s="2">
        <v>-1042.5034883408466</v>
      </c>
      <c r="I30" s="2">
        <v>-1170.9174416649603</v>
      </c>
      <c r="J30" s="2">
        <v>-1327.0009133646215</v>
      </c>
      <c r="K30" s="2">
        <v>-1634.2042073618545</v>
      </c>
      <c r="L30" s="2">
        <v>-1374.4136545374784</v>
      </c>
    </row>
    <row r="31" spans="1:12">
      <c r="A31" s="4" t="s">
        <v>17</v>
      </c>
      <c r="B31" s="1">
        <v>-271</v>
      </c>
      <c r="C31" s="1">
        <v>-299</v>
      </c>
      <c r="D31" s="1">
        <v>-340</v>
      </c>
      <c r="E31" s="2">
        <v>-363.91251864313404</v>
      </c>
      <c r="F31" s="2">
        <v>-354.37166926478614</v>
      </c>
      <c r="G31" s="2">
        <v>-390.95889483893222</v>
      </c>
      <c r="H31" s="2">
        <v>-428.6291193707475</v>
      </c>
      <c r="I31" s="2">
        <v>-466.29934390256278</v>
      </c>
      <c r="J31" s="2">
        <v>-503.96956843437806</v>
      </c>
      <c r="K31" s="2">
        <v>-541.63979296619345</v>
      </c>
      <c r="L31" s="2">
        <v>-548.7021309916247</v>
      </c>
    </row>
    <row r="32" spans="1:12">
      <c r="A32" s="4" t="s">
        <v>18</v>
      </c>
      <c r="B32" s="1">
        <v>-542.05573968625094</v>
      </c>
      <c r="C32" s="1">
        <v>-531.50281599999994</v>
      </c>
      <c r="D32" s="1">
        <v>-536.75500999999997</v>
      </c>
      <c r="E32" s="2">
        <v>-561.10682127072846</v>
      </c>
      <c r="F32" s="2">
        <v>-602.46529170690383</v>
      </c>
      <c r="G32" s="2">
        <v>-666.0404217848519</v>
      </c>
      <c r="H32" s="2">
        <v>-670.88328208013365</v>
      </c>
      <c r="I32" s="2">
        <v>-704.05340183003455</v>
      </c>
      <c r="J32" s="2">
        <v>-740.60445372236438</v>
      </c>
      <c r="K32" s="2">
        <v>-778.60459185966488</v>
      </c>
      <c r="L32" s="2">
        <v>-680.97900000000004</v>
      </c>
    </row>
    <row r="33" spans="1:12">
      <c r="B33" s="1"/>
      <c r="C33" s="1"/>
      <c r="D33" s="1"/>
      <c r="E33" s="2"/>
      <c r="F33" s="2"/>
      <c r="G33" s="13"/>
      <c r="H33" s="13"/>
      <c r="I33" s="13"/>
      <c r="J33" s="13"/>
      <c r="K33" s="13"/>
      <c r="L33" s="2"/>
    </row>
    <row r="34" spans="1:12">
      <c r="A34" s="6" t="s">
        <v>20</v>
      </c>
      <c r="B34" s="2">
        <v>-1306.7462656004573</v>
      </c>
      <c r="C34" s="2">
        <v>-1410.5768520214433</v>
      </c>
      <c r="D34" s="2">
        <v>-1334.9672716947823</v>
      </c>
      <c r="E34" s="2">
        <v>-1304.7737526508804</v>
      </c>
      <c r="F34" s="2">
        <v>-1527.666681135529</v>
      </c>
      <c r="G34" s="2">
        <v>-1902.4242070275</v>
      </c>
      <c r="H34" s="1">
        <v>-1941.6462578000001</v>
      </c>
      <c r="I34" s="2">
        <v>-1950.0265622057984</v>
      </c>
      <c r="J34" s="2">
        <v>-2046.8811093697232</v>
      </c>
      <c r="K34" s="2">
        <v>-1589.8276407527221</v>
      </c>
      <c r="L34" s="2">
        <v>-1439.1382763925901</v>
      </c>
    </row>
    <row r="35" spans="1:12">
      <c r="A35" s="4" t="s">
        <v>21</v>
      </c>
      <c r="B35" s="1">
        <v>75.192611025121508</v>
      </c>
      <c r="C35" s="1">
        <v>70.457889989999998</v>
      </c>
      <c r="D35" s="1">
        <v>47.546785449999994</v>
      </c>
      <c r="E35" s="2">
        <v>29.941013525190002</v>
      </c>
      <c r="F35" s="2">
        <v>27.112911430000004</v>
      </c>
      <c r="G35" s="2">
        <v>37.370956210000003</v>
      </c>
      <c r="H35" s="2">
        <v>86.409687439999999</v>
      </c>
      <c r="I35" s="2">
        <v>165.00689508443958</v>
      </c>
      <c r="J35" s="2">
        <v>258.61153559937384</v>
      </c>
      <c r="K35" s="2">
        <v>186.99069849606238</v>
      </c>
      <c r="L35" s="2">
        <v>32.803236942447818</v>
      </c>
    </row>
    <row r="36" spans="1:12">
      <c r="A36" s="4" t="s">
        <v>22</v>
      </c>
      <c r="B36" s="2">
        <v>-1381.9388766255788</v>
      </c>
      <c r="C36" s="2">
        <v>-1481.0347420114433</v>
      </c>
      <c r="D36" s="2">
        <v>-1382.5140571447823</v>
      </c>
      <c r="E36" s="2">
        <v>-1334.7147661760705</v>
      </c>
      <c r="F36" s="2">
        <v>-1554.7795925655289</v>
      </c>
      <c r="G36" s="2">
        <v>-1939.7951632375</v>
      </c>
      <c r="H36" s="2">
        <v>-2028.05594524</v>
      </c>
      <c r="I36" s="2">
        <v>-2115.0334572902379</v>
      </c>
      <c r="J36" s="2">
        <v>-2305.492644969097</v>
      </c>
      <c r="K36" s="2">
        <v>-1776.8183392487845</v>
      </c>
      <c r="L36" s="2">
        <v>-1471.9415133350378</v>
      </c>
    </row>
    <row r="37" spans="1:12">
      <c r="A37" s="4" t="s">
        <v>23</v>
      </c>
      <c r="B37" s="1">
        <v>-5</v>
      </c>
      <c r="C37" s="1">
        <v>-6</v>
      </c>
      <c r="D37" s="1">
        <v>-6.9326999999999996</v>
      </c>
      <c r="E37" s="2">
        <v>-7.2812530673899998</v>
      </c>
      <c r="F37" s="2">
        <v>-6.5046941728399998</v>
      </c>
      <c r="G37" s="2">
        <v>-6.5</v>
      </c>
      <c r="H37" s="2">
        <v>-5.8</v>
      </c>
      <c r="I37" s="2">
        <v>-5.2377530952380802</v>
      </c>
      <c r="J37" s="2">
        <v>-5.3060697023809498</v>
      </c>
      <c r="K37" s="2">
        <v>-5.6556282539682803</v>
      </c>
      <c r="L37" s="2">
        <v>-6.3914060882936683</v>
      </c>
    </row>
    <row r="38" spans="1:12">
      <c r="A38" s="4" t="s">
        <v>24</v>
      </c>
      <c r="B38" s="1">
        <v>-249.01992380518709</v>
      </c>
      <c r="C38" s="1">
        <v>-279.56574201144326</v>
      </c>
      <c r="D38" s="1">
        <v>-332.97635714478218</v>
      </c>
      <c r="E38" s="2">
        <v>-301.91951310868052</v>
      </c>
      <c r="F38" s="2">
        <v>-594.87789839268896</v>
      </c>
      <c r="G38" s="2">
        <v>-963.96816323749999</v>
      </c>
      <c r="H38" s="2">
        <v>-1003.9389452400001</v>
      </c>
      <c r="I38" s="2">
        <v>-977.36270419500011</v>
      </c>
      <c r="J38" s="2">
        <v>-1159.9985752667162</v>
      </c>
      <c r="K38" s="2">
        <v>-786.76771099481607</v>
      </c>
      <c r="L38" s="2">
        <v>-821.63310724674409</v>
      </c>
    </row>
    <row r="39" spans="1:12">
      <c r="A39" s="4" t="s">
        <v>25</v>
      </c>
      <c r="B39" s="1">
        <v>-390.37995282039185</v>
      </c>
      <c r="C39" s="1">
        <v>-462.87299999999999</v>
      </c>
      <c r="D39" s="1">
        <v>-300.54199999999997</v>
      </c>
      <c r="E39" s="2">
        <v>-291.83999999999997</v>
      </c>
      <c r="F39" s="2">
        <v>-317.49099999999999</v>
      </c>
      <c r="G39" s="2">
        <v>-344.09500000000003</v>
      </c>
      <c r="H39" s="2">
        <v>-372.25099999999998</v>
      </c>
      <c r="I39" s="2">
        <v>-416.42599999999999</v>
      </c>
      <c r="J39" s="2">
        <v>-399.00099999999998</v>
      </c>
      <c r="K39" s="2">
        <v>-336.93799999999999</v>
      </c>
      <c r="L39" s="2">
        <v>-65.451999999999998</v>
      </c>
    </row>
    <row r="40" spans="1:12">
      <c r="A40" s="4" t="s">
        <v>26</v>
      </c>
      <c r="B40" s="1">
        <v>-737.53899999999999</v>
      </c>
      <c r="C40" s="1">
        <v>-732.596</v>
      </c>
      <c r="D40" s="1">
        <v>-742.06299999999999</v>
      </c>
      <c r="E40" s="2">
        <v>-733.67399999999998</v>
      </c>
      <c r="F40" s="2">
        <v>-635.90599999999995</v>
      </c>
      <c r="G40" s="2">
        <v>-625.23199999999997</v>
      </c>
      <c r="H40" s="2">
        <v>-646.06600000000003</v>
      </c>
      <c r="I40" s="2">
        <v>-716.00699999999995</v>
      </c>
      <c r="J40" s="2">
        <v>-741.18700000000001</v>
      </c>
      <c r="K40" s="2">
        <v>-647.45699999999999</v>
      </c>
      <c r="L40" s="2">
        <v>-578.46500000000003</v>
      </c>
    </row>
    <row r="41" spans="1:12">
      <c r="B41" s="1"/>
      <c r="C41" s="1"/>
      <c r="D41" s="1"/>
      <c r="E41" s="2"/>
      <c r="F41" s="2"/>
      <c r="G41" s="13"/>
      <c r="H41" s="13"/>
      <c r="I41" s="13"/>
      <c r="J41" s="13"/>
      <c r="K41" s="13"/>
      <c r="L41" s="2"/>
    </row>
    <row r="42" spans="1:12">
      <c r="A42" s="6" t="s">
        <v>27</v>
      </c>
      <c r="B42" s="2">
        <v>1089.4781500230001</v>
      </c>
      <c r="C42" s="2">
        <v>1351.7817207799999</v>
      </c>
      <c r="D42" s="2">
        <v>1638.8201871463125</v>
      </c>
      <c r="E42" s="2">
        <v>1651.6752471613956</v>
      </c>
      <c r="F42" s="2">
        <v>1769.4258152352518</v>
      </c>
      <c r="G42" s="2">
        <v>2030.22014576178</v>
      </c>
      <c r="H42" s="2">
        <v>2660.9394000000002</v>
      </c>
      <c r="I42" s="2">
        <v>3103.8645299999998</v>
      </c>
      <c r="J42" s="2">
        <v>3183.5370000000003</v>
      </c>
      <c r="K42" s="2">
        <v>2945.5619999999999</v>
      </c>
      <c r="L42" s="2">
        <v>2431.8339999999998</v>
      </c>
    </row>
    <row r="43" spans="1:12">
      <c r="A43" s="4" t="s">
        <v>58</v>
      </c>
      <c r="B43" s="1">
        <v>1084.3040000000001</v>
      </c>
      <c r="C43" s="1">
        <v>1316.721</v>
      </c>
      <c r="D43" s="1">
        <v>1414.5081465163125</v>
      </c>
      <c r="E43" s="2">
        <v>1432.0228692821956</v>
      </c>
      <c r="F43" s="2">
        <v>1627.427047615</v>
      </c>
      <c r="G43" s="2">
        <v>1832.0417709039525</v>
      </c>
      <c r="H43" s="2">
        <v>2453.5</v>
      </c>
      <c r="I43" s="2">
        <v>2927.6</v>
      </c>
      <c r="J43" s="2">
        <v>3087.8</v>
      </c>
      <c r="K43" s="2">
        <v>2821.6289999999999</v>
      </c>
      <c r="L43" s="2">
        <v>2495.1309999999999</v>
      </c>
    </row>
    <row r="44" spans="1:12">
      <c r="A44" s="4" t="s">
        <v>59</v>
      </c>
      <c r="B44" s="1">
        <v>5.1741500230000099</v>
      </c>
      <c r="C44" s="1">
        <v>35.060720779999997</v>
      </c>
      <c r="D44" s="1">
        <v>224.31204062999996</v>
      </c>
      <c r="E44" s="2">
        <v>219.65237787920003</v>
      </c>
      <c r="F44" s="2">
        <v>141.99876762025178</v>
      </c>
      <c r="G44" s="2">
        <v>198.17837485782752</v>
      </c>
      <c r="H44" s="2">
        <v>207.43940000000001</v>
      </c>
      <c r="I44" s="2">
        <v>176.26453000000001</v>
      </c>
      <c r="J44" s="2">
        <v>95.736999999999995</v>
      </c>
      <c r="K44" s="2">
        <v>123.93300000000001</v>
      </c>
      <c r="L44" s="2">
        <v>-63.296999999999997</v>
      </c>
    </row>
    <row r="45" spans="1:12">
      <c r="B45" s="1"/>
      <c r="C45" s="1"/>
      <c r="D45" s="1"/>
      <c r="E45" s="2"/>
      <c r="F45" s="2"/>
      <c r="G45" s="13"/>
      <c r="H45" s="13"/>
      <c r="I45" s="13"/>
      <c r="J45" s="13"/>
      <c r="K45" s="13"/>
      <c r="L45" s="2"/>
    </row>
    <row r="46" spans="1:12">
      <c r="A46" s="6" t="s">
        <v>28</v>
      </c>
      <c r="B46" s="87">
        <v>-1342.1868904282712</v>
      </c>
      <c r="C46" s="87">
        <v>-6282.7635471560279</v>
      </c>
      <c r="D46" s="87">
        <v>793.21670886708284</v>
      </c>
      <c r="E46" s="87">
        <v>1314.3587653372929</v>
      </c>
      <c r="F46" s="86">
        <v>404.72562109976622</v>
      </c>
      <c r="G46" s="86">
        <v>245.69128859813674</v>
      </c>
      <c r="H46" s="86">
        <v>17.449449730815257</v>
      </c>
      <c r="I46" s="86">
        <v>-1962.3646116099994</v>
      </c>
      <c r="J46" s="86">
        <v>-145.35289133437036</v>
      </c>
      <c r="K46" s="86">
        <v>-165.80037623277991</v>
      </c>
      <c r="L46" s="87">
        <v>-2501.0961198555087</v>
      </c>
    </row>
    <row r="47" spans="1:12">
      <c r="A47" s="7"/>
      <c r="B47" s="1"/>
      <c r="C47" s="1"/>
      <c r="D47" s="1"/>
      <c r="E47" s="2"/>
      <c r="F47" s="1"/>
      <c r="G47" s="93"/>
      <c r="H47" s="93"/>
      <c r="I47" s="93"/>
      <c r="J47" s="93"/>
      <c r="K47" s="93"/>
      <c r="L47" s="2"/>
    </row>
    <row r="48" spans="1:12">
      <c r="A48" s="6" t="s">
        <v>29</v>
      </c>
      <c r="B48" s="1">
        <v>2.1031160000000018</v>
      </c>
      <c r="C48" s="1">
        <v>-1.3935653999996269</v>
      </c>
      <c r="D48" s="1">
        <v>14.9041</v>
      </c>
      <c r="E48" s="2">
        <v>15.565499999999997</v>
      </c>
      <c r="F48" s="2">
        <v>7.5118775882731939</v>
      </c>
      <c r="G48" s="2">
        <v>8.1385492218494733</v>
      </c>
      <c r="H48" s="2">
        <v>15.910000000000007</v>
      </c>
      <c r="I48" s="2">
        <v>18.573999999999998</v>
      </c>
      <c r="J48" s="2">
        <v>15.162046200000002</v>
      </c>
      <c r="K48" s="2">
        <v>19.902465500000005</v>
      </c>
      <c r="L48" s="2">
        <v>17.65558209999995</v>
      </c>
    </row>
    <row r="49" spans="1:15">
      <c r="A49" s="6" t="s">
        <v>30</v>
      </c>
      <c r="B49" s="1">
        <v>-1344.2900064282712</v>
      </c>
      <c r="C49" s="1">
        <v>-6281.3699817560282</v>
      </c>
      <c r="D49" s="1">
        <v>778.31260886708287</v>
      </c>
      <c r="E49" s="1">
        <v>1298.793265337293</v>
      </c>
      <c r="F49" s="1">
        <v>397.21374351149302</v>
      </c>
      <c r="G49" s="1">
        <v>237.55273937628726</v>
      </c>
      <c r="H49" s="1">
        <v>1.5394497308152495</v>
      </c>
      <c r="I49" s="1">
        <v>-1980.9386116099995</v>
      </c>
      <c r="J49" s="1">
        <v>-160.51493753437035</v>
      </c>
      <c r="K49" s="1">
        <v>-185.70284173277992</v>
      </c>
      <c r="L49" s="2">
        <v>-2518.7517019555089</v>
      </c>
    </row>
    <row r="50" spans="1:15">
      <c r="A50" s="4" t="s">
        <v>200</v>
      </c>
      <c r="B50" s="1">
        <v>648.41561958363798</v>
      </c>
      <c r="C50" s="1">
        <v>-23.439367913998069</v>
      </c>
      <c r="D50" s="1">
        <v>538.56857517000003</v>
      </c>
      <c r="E50" s="1">
        <v>783.26100954999993</v>
      </c>
      <c r="F50" s="1">
        <v>871.51341402361891</v>
      </c>
      <c r="G50" s="1">
        <v>836.93959389564452</v>
      </c>
      <c r="H50" s="1">
        <v>493.41383554564436</v>
      </c>
      <c r="I50" s="1">
        <v>271.4288525300002</v>
      </c>
      <c r="J50" s="1">
        <v>194.15852693000011</v>
      </c>
      <c r="K50" s="1">
        <v>1005.453</v>
      </c>
      <c r="L50" s="2">
        <v>318.10300000000001</v>
      </c>
    </row>
    <row r="51" spans="1:15">
      <c r="A51" s="4" t="s">
        <v>31</v>
      </c>
      <c r="B51" s="2">
        <v>-45.837149960561881</v>
      </c>
      <c r="C51" s="2">
        <v>-5582.6489134260264</v>
      </c>
      <c r="D51" s="2">
        <v>39.506997399999996</v>
      </c>
      <c r="E51" s="2">
        <v>0.22542616999999976</v>
      </c>
      <c r="F51" s="1">
        <v>-303.54249423999994</v>
      </c>
      <c r="G51" s="1">
        <v>-190.31468419999996</v>
      </c>
      <c r="H51" s="2">
        <v>365.85451615000005</v>
      </c>
      <c r="I51" s="2">
        <v>-1383.8737751400001</v>
      </c>
      <c r="J51" s="2">
        <v>-118.27443180000023</v>
      </c>
      <c r="K51" s="2">
        <v>213.14700000000002</v>
      </c>
      <c r="L51" s="2">
        <v>-3141.5079999999998</v>
      </c>
    </row>
    <row r="52" spans="1:15">
      <c r="A52" s="4" t="s">
        <v>32</v>
      </c>
      <c r="B52" s="1">
        <v>0.73685003943811567</v>
      </c>
      <c r="C52" s="1">
        <v>0.12108657397418054</v>
      </c>
      <c r="D52" s="1">
        <v>0.92699739999999997</v>
      </c>
      <c r="E52" s="2">
        <v>1.3014261699999998</v>
      </c>
      <c r="F52" s="1">
        <v>10.659901449999996</v>
      </c>
      <c r="G52" s="1">
        <v>-22.565684199999996</v>
      </c>
      <c r="H52" s="2">
        <v>-20.855483849999988</v>
      </c>
      <c r="I52" s="2">
        <v>-60.567775140000016</v>
      </c>
      <c r="J52" s="2">
        <v>-39.608431800000005</v>
      </c>
      <c r="K52" s="2">
        <v>6.3109999999999999</v>
      </c>
      <c r="L52" s="2">
        <v>-107.66200000000001</v>
      </c>
      <c r="M52" s="92"/>
      <c r="N52" s="92"/>
      <c r="O52" s="92"/>
    </row>
    <row r="53" spans="1:15">
      <c r="A53" s="4" t="s">
        <v>33</v>
      </c>
      <c r="B53" s="1">
        <v>-46.573999999999998</v>
      </c>
      <c r="C53" s="1">
        <v>-5582.77</v>
      </c>
      <c r="D53" s="1">
        <v>38.58</v>
      </c>
      <c r="E53" s="2">
        <v>-1.0760000000000001</v>
      </c>
      <c r="F53" s="1">
        <v>-314.20239568999995</v>
      </c>
      <c r="G53" s="1">
        <v>-167.74899999999997</v>
      </c>
      <c r="H53" s="2">
        <v>386.71000000000004</v>
      </c>
      <c r="I53" s="2">
        <v>-1323.306</v>
      </c>
      <c r="J53" s="2">
        <v>-78.666000000000224</v>
      </c>
      <c r="K53" s="2">
        <v>206.83600000000001</v>
      </c>
      <c r="L53" s="2">
        <v>-3033.846</v>
      </c>
    </row>
    <row r="54" spans="1:15">
      <c r="A54" s="4" t="s">
        <v>34</v>
      </c>
      <c r="B54" s="2">
        <v>-1946.8684760513474</v>
      </c>
      <c r="C54" s="2">
        <v>-675.28170041600322</v>
      </c>
      <c r="D54" s="2">
        <v>200.23703629708277</v>
      </c>
      <c r="E54" s="2">
        <v>515.30682961729303</v>
      </c>
      <c r="F54" s="2">
        <v>-170.75717627212592</v>
      </c>
      <c r="G54" s="2">
        <v>-409.07217031935727</v>
      </c>
      <c r="H54" s="2">
        <v>-857.72890196482922</v>
      </c>
      <c r="I54" s="2">
        <v>-868.49368899999945</v>
      </c>
      <c r="J54" s="2">
        <v>-236.39903266437022</v>
      </c>
      <c r="K54" s="2">
        <v>-1404.3028417327798</v>
      </c>
      <c r="L54" s="2">
        <v>304.65329804449073</v>
      </c>
    </row>
    <row r="55" spans="1:15">
      <c r="A55" s="4" t="s">
        <v>35</v>
      </c>
      <c r="B55" s="2">
        <v>-724.95700655134726</v>
      </c>
      <c r="C55" s="2">
        <v>-391.23030741600303</v>
      </c>
      <c r="D55" s="2">
        <v>-181.49060970291728</v>
      </c>
      <c r="E55" s="2">
        <v>-567.39221438270692</v>
      </c>
      <c r="F55" s="2">
        <v>-189.77829850212675</v>
      </c>
      <c r="G55" s="2">
        <v>-892.76851031935689</v>
      </c>
      <c r="H55" s="2">
        <v>-728.97411496482823</v>
      </c>
      <c r="I55" s="2">
        <v>-1956.41338</v>
      </c>
      <c r="J55" s="2">
        <v>-1484.7597345794111</v>
      </c>
      <c r="K55" s="2">
        <v>-1134.768084413781</v>
      </c>
      <c r="L55" s="2">
        <v>-933.3403884955095</v>
      </c>
    </row>
    <row r="56" spans="1:15">
      <c r="A56" s="4" t="s">
        <v>36</v>
      </c>
      <c r="B56" s="1">
        <v>-168.59312299999999</v>
      </c>
      <c r="C56" s="1">
        <v>-186.5957619999997</v>
      </c>
      <c r="D56" s="1">
        <v>-226.38731299999998</v>
      </c>
      <c r="E56" s="1">
        <v>-270.51424700000001</v>
      </c>
      <c r="F56" s="1">
        <v>-277.33557000000002</v>
      </c>
      <c r="G56" s="1">
        <v>-311.99363</v>
      </c>
      <c r="H56" s="1">
        <v>-308.79581999999999</v>
      </c>
      <c r="I56" s="1">
        <v>-390.634952</v>
      </c>
      <c r="J56" s="1">
        <v>-540.99422487318407</v>
      </c>
      <c r="K56" s="1">
        <v>-143.53678352816704</v>
      </c>
      <c r="L56" s="2">
        <v>-400.32925049551181</v>
      </c>
    </row>
    <row r="57" spans="1:15">
      <c r="A57" s="4" t="s">
        <v>37</v>
      </c>
      <c r="B57" s="1">
        <v>-556.36388355134727</v>
      </c>
      <c r="C57" s="1">
        <v>-204.63454541600333</v>
      </c>
      <c r="D57" s="1">
        <v>44.896703297082695</v>
      </c>
      <c r="E57" s="1">
        <v>-296.87796738270697</v>
      </c>
      <c r="F57" s="1">
        <v>378.73979289787314</v>
      </c>
      <c r="G57" s="1">
        <v>-206.50956731935685</v>
      </c>
      <c r="H57" s="1">
        <v>-260.2502209648286</v>
      </c>
      <c r="I57" s="1">
        <v>-388.8</v>
      </c>
      <c r="J57" s="1">
        <v>-18.245000000000001</v>
      </c>
      <c r="K57" s="1">
        <v>-500.923</v>
      </c>
      <c r="L57" s="2">
        <v>-337.47</v>
      </c>
    </row>
    <row r="58" spans="1:15">
      <c r="A58" s="4" t="s">
        <v>201</v>
      </c>
      <c r="B58" s="1"/>
      <c r="C58" s="1">
        <v>0</v>
      </c>
      <c r="D58" s="1">
        <v>0</v>
      </c>
      <c r="E58" s="1">
        <v>0</v>
      </c>
      <c r="F58" s="1">
        <v>-291.18252139999987</v>
      </c>
      <c r="G58" s="1">
        <v>-374.26531300000011</v>
      </c>
      <c r="H58" s="1">
        <v>-159.9280739999997</v>
      </c>
      <c r="I58" s="1">
        <v>-1176.9784279999999</v>
      </c>
      <c r="J58" s="1">
        <v>-925.5205097062269</v>
      </c>
      <c r="K58" s="1">
        <v>-490.30830088561402</v>
      </c>
      <c r="L58" s="2">
        <v>-195.54113799999766</v>
      </c>
    </row>
    <row r="59" spans="1:15">
      <c r="A59" s="4" t="s">
        <v>38</v>
      </c>
      <c r="B59" s="2">
        <v>-1221.9114695000001</v>
      </c>
      <c r="C59" s="2">
        <v>-284.05139300000019</v>
      </c>
      <c r="D59" s="2">
        <v>381.72764600000005</v>
      </c>
      <c r="E59" s="2">
        <v>1082.699044</v>
      </c>
      <c r="F59" s="2">
        <v>19.02112223000082</v>
      </c>
      <c r="G59" s="2">
        <v>483.69633999999962</v>
      </c>
      <c r="H59" s="2">
        <v>-128.75478700000096</v>
      </c>
      <c r="I59" s="2">
        <v>1087.9196910000005</v>
      </c>
      <c r="J59" s="2">
        <v>1248.3607019150409</v>
      </c>
      <c r="K59" s="2">
        <v>-269.5347573189988</v>
      </c>
      <c r="L59" s="2">
        <v>1237.9936865400002</v>
      </c>
    </row>
    <row r="60" spans="1:15">
      <c r="A60" s="4" t="s">
        <v>39</v>
      </c>
      <c r="B60" s="2">
        <v>-276.558289</v>
      </c>
      <c r="C60" s="2">
        <v>-11.11639299999996</v>
      </c>
      <c r="D60" s="2">
        <v>-182.95235399999999</v>
      </c>
      <c r="E60" s="2">
        <v>-22.485955999999987</v>
      </c>
      <c r="F60" s="2">
        <v>106.26194999999997</v>
      </c>
      <c r="G60" s="2">
        <v>342.38150000000002</v>
      </c>
      <c r="H60" s="2">
        <v>311.78842199999997</v>
      </c>
      <c r="I60" s="2">
        <v>361.86549000000002</v>
      </c>
      <c r="J60" s="2">
        <v>515.59586691504171</v>
      </c>
      <c r="K60" s="2">
        <v>753.36978468100006</v>
      </c>
      <c r="L60" s="2">
        <v>1160.263357</v>
      </c>
    </row>
    <row r="61" spans="1:15">
      <c r="A61" s="4" t="s">
        <v>40</v>
      </c>
      <c r="B61" s="1">
        <v>3.7629999999999999</v>
      </c>
      <c r="C61" s="1">
        <v>98.131</v>
      </c>
      <c r="D61" s="1">
        <v>-113.858</v>
      </c>
      <c r="E61" s="1">
        <v>-1.6899999999999995</v>
      </c>
      <c r="F61" s="1">
        <v>0.74100000000000144</v>
      </c>
      <c r="G61" s="1">
        <v>0.81900000000000084</v>
      </c>
      <c r="H61" s="1">
        <v>-10.381</v>
      </c>
      <c r="I61" s="1">
        <v>-7.548</v>
      </c>
      <c r="J61" s="1">
        <v>-8.2870000000000008</v>
      </c>
      <c r="K61" s="1">
        <v>-3.2549999999999999</v>
      </c>
      <c r="L61" s="2">
        <v>799.28300000000002</v>
      </c>
    </row>
    <row r="62" spans="1:15">
      <c r="A62" s="4" t="s">
        <v>41</v>
      </c>
      <c r="B62" s="1">
        <v>-280.32128899999998</v>
      </c>
      <c r="C62" s="1">
        <v>-109.24739299999996</v>
      </c>
      <c r="D62" s="1">
        <v>-69.094353999999981</v>
      </c>
      <c r="E62" s="1">
        <v>-20.79595599999999</v>
      </c>
      <c r="F62" s="1">
        <v>105.52094999999997</v>
      </c>
      <c r="G62" s="1">
        <v>341.5625</v>
      </c>
      <c r="H62" s="1">
        <v>322.16942199999994</v>
      </c>
      <c r="I62" s="1">
        <v>369.41349000000002</v>
      </c>
      <c r="J62" s="1">
        <v>523.88286691504175</v>
      </c>
      <c r="K62" s="1">
        <v>756.62478468100005</v>
      </c>
      <c r="L62" s="2">
        <v>360.98035699999997</v>
      </c>
    </row>
    <row r="63" spans="1:15">
      <c r="A63" s="4" t="s">
        <v>42</v>
      </c>
      <c r="B63" s="2">
        <v>-644.93499999999995</v>
      </c>
      <c r="C63" s="2">
        <v>-272.93500000000023</v>
      </c>
      <c r="D63" s="2">
        <v>564.68000000000006</v>
      </c>
      <c r="E63" s="2">
        <v>1105.1849999999999</v>
      </c>
      <c r="F63" s="2">
        <v>-133.36999999999927</v>
      </c>
      <c r="G63" s="2">
        <v>83.421999999999684</v>
      </c>
      <c r="H63" s="2">
        <v>-382.12000000000091</v>
      </c>
      <c r="I63" s="2">
        <v>646.85200000000032</v>
      </c>
      <c r="J63" s="2">
        <v>683.91300000000001</v>
      </c>
      <c r="K63" s="2">
        <v>-1088.3739999999998</v>
      </c>
      <c r="L63" s="2">
        <v>144.6230575400001</v>
      </c>
    </row>
    <row r="64" spans="1:15">
      <c r="A64" s="4" t="s">
        <v>43</v>
      </c>
      <c r="B64" s="1">
        <v>-83.66</v>
      </c>
      <c r="C64" s="1">
        <v>-135.15899999999999</v>
      </c>
      <c r="D64" s="1">
        <v>-144.05399999999997</v>
      </c>
      <c r="E64" s="1">
        <v>-140.95500000000001</v>
      </c>
      <c r="F64" s="1">
        <v>-47.573</v>
      </c>
      <c r="G64" s="1">
        <v>-64.622</v>
      </c>
      <c r="H64" s="1">
        <v>-33.878</v>
      </c>
      <c r="I64" s="1">
        <v>-0.54500000000000004</v>
      </c>
      <c r="J64" s="1">
        <v>-0.56799999999999995</v>
      </c>
      <c r="K64" s="1">
        <v>-0.58399999999999996</v>
      </c>
      <c r="L64" s="2">
        <v>-0.58799999999999997</v>
      </c>
    </row>
    <row r="65" spans="1:12">
      <c r="A65" s="4" t="s">
        <v>40</v>
      </c>
      <c r="B65" s="1">
        <v>120.767</v>
      </c>
      <c r="C65" s="1">
        <v>117.90700000000004</v>
      </c>
      <c r="D65" s="1">
        <v>301.87799999999987</v>
      </c>
      <c r="E65" s="1">
        <v>-13.165000000000077</v>
      </c>
      <c r="F65" s="1">
        <v>8.9770000000000891</v>
      </c>
      <c r="G65" s="1">
        <v>-424.4919999999999</v>
      </c>
      <c r="H65" s="1">
        <v>-572.75699999999995</v>
      </c>
      <c r="I65" s="1">
        <v>2.2940000000000964</v>
      </c>
      <c r="J65" s="1">
        <v>239.51300000000015</v>
      </c>
      <c r="K65" s="1">
        <v>-588.14699999999993</v>
      </c>
      <c r="L65" s="2">
        <v>683.11105754000005</v>
      </c>
    </row>
    <row r="66" spans="1:12">
      <c r="A66" s="4" t="s">
        <v>44</v>
      </c>
      <c r="B66" s="1">
        <v>-72.989000000000004</v>
      </c>
      <c r="C66" s="1">
        <v>-47.558000000000007</v>
      </c>
      <c r="D66" s="1">
        <v>-107.75700000000001</v>
      </c>
      <c r="E66" s="1">
        <v>-25.970000000000002</v>
      </c>
      <c r="F66" s="1">
        <v>-26.059000000000001</v>
      </c>
      <c r="G66" s="1">
        <v>-21.047999999999998</v>
      </c>
      <c r="H66" s="1">
        <v>-25.716000000000001</v>
      </c>
      <c r="I66" s="1">
        <v>-12.946</v>
      </c>
      <c r="J66" s="1">
        <v>-7.157</v>
      </c>
      <c r="K66" s="1">
        <v>-2.3050000000000002</v>
      </c>
      <c r="L66" s="2">
        <v>-2.016</v>
      </c>
    </row>
    <row r="67" spans="1:12">
      <c r="A67" s="4" t="s">
        <v>45</v>
      </c>
      <c r="B67" s="1">
        <v>-609.053</v>
      </c>
      <c r="C67" s="1">
        <v>-208.12500000000026</v>
      </c>
      <c r="D67" s="1">
        <v>514.61300000000017</v>
      </c>
      <c r="E67" s="1">
        <v>1285.2750000000001</v>
      </c>
      <c r="F67" s="1">
        <v>-68.714999999999364</v>
      </c>
      <c r="G67" s="1">
        <v>593.58399999999961</v>
      </c>
      <c r="H67" s="1">
        <v>250.23099999999906</v>
      </c>
      <c r="I67" s="1">
        <v>658.04900000000021</v>
      </c>
      <c r="J67" s="1">
        <v>452.12499999999994</v>
      </c>
      <c r="K67" s="1">
        <v>-497.33800000000002</v>
      </c>
      <c r="L67" s="2">
        <v>-535.88400000000001</v>
      </c>
    </row>
    <row r="68" spans="1:12">
      <c r="A68" s="4" t="s">
        <v>60</v>
      </c>
      <c r="B68" s="1">
        <v>-620.88400000000001</v>
      </c>
      <c r="C68" s="1">
        <v>-207.53700000000026</v>
      </c>
      <c r="D68" s="1">
        <v>511.16600000000017</v>
      </c>
      <c r="E68" s="1">
        <v>1290.748</v>
      </c>
      <c r="F68" s="1">
        <v>-48.420999999999367</v>
      </c>
      <c r="G68" s="1">
        <v>609.64999999999964</v>
      </c>
      <c r="H68" s="1">
        <v>264.41499999999905</v>
      </c>
      <c r="I68" s="1">
        <v>657.53200000000015</v>
      </c>
      <c r="J68" s="1">
        <v>409.52199999999993</v>
      </c>
      <c r="K68" s="1">
        <v>-512.13800000000003</v>
      </c>
      <c r="L68" s="2">
        <v>-541.58400000000006</v>
      </c>
    </row>
    <row r="69" spans="1:12">
      <c r="A69" s="4" t="s">
        <v>46</v>
      </c>
      <c r="B69" s="1">
        <v>11.831</v>
      </c>
      <c r="C69" s="1">
        <v>-0.58800000000000097</v>
      </c>
      <c r="D69" s="1">
        <v>3.4469999999999992</v>
      </c>
      <c r="E69" s="1">
        <v>-5.4730000000000008</v>
      </c>
      <c r="F69" s="1">
        <v>-20.294</v>
      </c>
      <c r="G69" s="1">
        <v>-16.065999999999999</v>
      </c>
      <c r="H69" s="1">
        <v>-14.183999999999999</v>
      </c>
      <c r="I69" s="1">
        <v>0.51699999999999946</v>
      </c>
      <c r="J69" s="1">
        <v>42.602999999999994</v>
      </c>
      <c r="K69" s="1">
        <v>14.8</v>
      </c>
      <c r="L69" s="2">
        <v>5.7</v>
      </c>
    </row>
    <row r="70" spans="1:12">
      <c r="A70" s="4" t="s">
        <v>47</v>
      </c>
      <c r="B70" s="1">
        <v>-300.41818050000001</v>
      </c>
      <c r="C70" s="1">
        <v>0</v>
      </c>
      <c r="D70" s="1">
        <v>0</v>
      </c>
      <c r="E70" s="1">
        <v>0</v>
      </c>
      <c r="F70" s="1">
        <v>46.129172230000123</v>
      </c>
      <c r="G70" s="1">
        <v>57.892839999999893</v>
      </c>
      <c r="H70" s="1">
        <v>-58.423209000000014</v>
      </c>
      <c r="I70" s="1">
        <v>79.202201000000073</v>
      </c>
      <c r="J70" s="1">
        <v>48.851834999999006</v>
      </c>
      <c r="K70" s="1">
        <v>65.469458000000955</v>
      </c>
      <c r="L70" s="2">
        <v>-66.89272800000002</v>
      </c>
    </row>
    <row r="71" spans="1:12">
      <c r="A71" s="4" t="s">
        <v>48</v>
      </c>
      <c r="B71" s="13">
        <v>0</v>
      </c>
      <c r="C71" s="13">
        <v>0</v>
      </c>
      <c r="D71" s="13">
        <v>0</v>
      </c>
      <c r="E71" s="2">
        <v>-3.3480163086352377E-15</v>
      </c>
      <c r="F71" s="2">
        <v>-7.2129802131115639E-15</v>
      </c>
      <c r="G71" s="2">
        <v>3.5527136788005009E-15</v>
      </c>
      <c r="H71" s="2">
        <v>1.5543122344752192E-15</v>
      </c>
      <c r="I71" s="2">
        <v>1.5543122344752192E-15</v>
      </c>
      <c r="J71" s="2">
        <v>1.5543122344752192E-15</v>
      </c>
      <c r="K71" s="2">
        <v>0</v>
      </c>
      <c r="L71" s="2">
        <v>0</v>
      </c>
    </row>
    <row r="72" spans="1:12">
      <c r="B72" s="1"/>
      <c r="C72" s="1"/>
      <c r="D72" s="1"/>
      <c r="E72" s="2"/>
      <c r="F72" s="2"/>
      <c r="G72" s="13"/>
      <c r="H72" s="13"/>
      <c r="I72" s="13"/>
      <c r="J72" s="13"/>
      <c r="K72" s="13"/>
      <c r="L72" s="2"/>
    </row>
    <row r="73" spans="1:12">
      <c r="A73" s="6" t="s">
        <v>49</v>
      </c>
      <c r="B73" s="86">
        <v>-479.70798055824025</v>
      </c>
      <c r="C73" s="86">
        <v>-345.03386074253012</v>
      </c>
      <c r="D73" s="86">
        <v>-399.03686020141322</v>
      </c>
      <c r="E73" s="86">
        <v>-170.80078766120141</v>
      </c>
      <c r="F73" s="86">
        <v>153.35374853509325</v>
      </c>
      <c r="G73" s="86">
        <v>577.2745590992987</v>
      </c>
      <c r="H73" s="86">
        <v>300.93857481896873</v>
      </c>
      <c r="I73" s="86">
        <v>214.2</v>
      </c>
      <c r="J73" s="86">
        <v>-56.2</v>
      </c>
      <c r="K73" s="86">
        <v>14</v>
      </c>
      <c r="L73" s="87">
        <v>160.292</v>
      </c>
    </row>
    <row r="74" spans="1:12">
      <c r="A74" s="6" t="s">
        <v>50</v>
      </c>
      <c r="B74" s="1">
        <v>-945.07794494458062</v>
      </c>
      <c r="C74" s="1">
        <v>-5707.2800000000016</v>
      </c>
      <c r="D74" s="1">
        <v>-230.14035399999989</v>
      </c>
      <c r="E74" s="1">
        <v>-127.47845600104097</v>
      </c>
      <c r="F74" s="1">
        <v>135.74728799999986</v>
      </c>
      <c r="G74" s="1">
        <v>281.03052199999973</v>
      </c>
      <c r="H74" s="1">
        <v>666.12734508599169</v>
      </c>
      <c r="I74" s="1">
        <v>-130.62783224459992</v>
      </c>
      <c r="J74" s="1">
        <v>1386.6430402720291</v>
      </c>
      <c r="K74" s="1">
        <v>933.93177060741004</v>
      </c>
      <c r="L74" s="2">
        <v>-2647.171522322345</v>
      </c>
    </row>
    <row r="75" spans="1:12">
      <c r="A75" s="6" t="s">
        <v>51</v>
      </c>
      <c r="B75" s="86">
        <v>945.07794494458039</v>
      </c>
      <c r="C75" s="86">
        <v>5707.28</v>
      </c>
      <c r="D75" s="86">
        <v>230.14035399999995</v>
      </c>
      <c r="E75" s="86">
        <v>127.47845599999994</v>
      </c>
      <c r="F75" s="86">
        <v>-135.74728799999991</v>
      </c>
      <c r="G75" s="86">
        <v>-281.03052199999996</v>
      </c>
      <c r="H75" s="86">
        <v>-666.12737799999991</v>
      </c>
      <c r="I75" s="86">
        <v>130.61335599999987</v>
      </c>
      <c r="J75" s="86">
        <v>-1386.6077919999998</v>
      </c>
      <c r="K75" s="86">
        <v>-933.94820899999991</v>
      </c>
      <c r="L75" s="2">
        <v>2647.1710789999997</v>
      </c>
    </row>
    <row r="76" spans="1:12">
      <c r="A76" s="6" t="s">
        <v>61</v>
      </c>
      <c r="B76" s="1">
        <v>491.99984494458056</v>
      </c>
      <c r="C76" s="1">
        <v>-307.00000000000006</v>
      </c>
      <c r="D76" s="1">
        <v>105.89335400000002</v>
      </c>
      <c r="E76" s="1">
        <v>65.819455999999931</v>
      </c>
      <c r="F76" s="1">
        <v>-152.41528799999992</v>
      </c>
      <c r="G76" s="1">
        <v>-276.91752199999996</v>
      </c>
      <c r="H76" s="1">
        <v>-709.57737799999995</v>
      </c>
      <c r="I76" s="1">
        <v>123.55135599999986</v>
      </c>
      <c r="J76" s="1">
        <v>-1497.4937919999998</v>
      </c>
      <c r="K76" s="1">
        <v>-952.22920899999986</v>
      </c>
      <c r="L76" s="2">
        <v>681.01807899999972</v>
      </c>
    </row>
    <row r="77" spans="1:12">
      <c r="A77" s="6" t="s">
        <v>52</v>
      </c>
      <c r="B77" s="1">
        <v>-69.507899999999992</v>
      </c>
      <c r="C77" s="1">
        <v>151.19300000000001</v>
      </c>
      <c r="D77" s="1">
        <v>47.47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2">
        <v>0</v>
      </c>
    </row>
    <row r="78" spans="1:12">
      <c r="A78" s="6" t="s">
        <v>53</v>
      </c>
      <c r="B78" s="1">
        <v>522.5859999999999</v>
      </c>
      <c r="C78" s="1">
        <v>5863.0869999999995</v>
      </c>
      <c r="D78" s="1">
        <v>76.77699999999993</v>
      </c>
      <c r="E78" s="1">
        <v>61.659000000000006</v>
      </c>
      <c r="F78" s="1">
        <v>16.668000000000006</v>
      </c>
      <c r="G78" s="1">
        <v>-4.1129999999999995</v>
      </c>
      <c r="H78" s="1">
        <v>43.449999999999996</v>
      </c>
      <c r="I78" s="1">
        <v>7.0620000000000003</v>
      </c>
      <c r="J78" s="1">
        <v>110.886</v>
      </c>
      <c r="K78" s="1">
        <v>18.281000000000006</v>
      </c>
      <c r="L78" s="2">
        <v>1966.153</v>
      </c>
    </row>
    <row r="79" spans="1:12">
      <c r="A79" s="5"/>
      <c r="B79" s="8"/>
      <c r="C79" s="8"/>
      <c r="D79" s="8"/>
      <c r="E79" s="14"/>
      <c r="F79" s="14"/>
      <c r="G79" s="14"/>
      <c r="H79" s="91"/>
      <c r="I79" s="91"/>
      <c r="J79" s="91"/>
      <c r="K79" s="91"/>
      <c r="L79" s="5"/>
    </row>
    <row r="80" spans="1:12">
      <c r="A80" s="99"/>
      <c r="B80" s="139"/>
      <c r="C80" s="139"/>
      <c r="D80" s="139"/>
      <c r="E80" s="140"/>
      <c r="F80" s="140"/>
      <c r="G80" s="140"/>
      <c r="H80" s="141"/>
      <c r="I80" s="141"/>
      <c r="J80" s="141"/>
      <c r="K80" s="141"/>
    </row>
    <row r="81" spans="1:6">
      <c r="A81" s="142" t="s">
        <v>54</v>
      </c>
      <c r="B81" s="9"/>
      <c r="C81" s="9"/>
      <c r="D81" s="9"/>
      <c r="E81" s="9"/>
      <c r="F81" s="9"/>
    </row>
    <row r="82" spans="1:6">
      <c r="A82" s="143" t="s">
        <v>206</v>
      </c>
      <c r="B82" s="10"/>
      <c r="C82" s="10"/>
      <c r="D82" s="10"/>
      <c r="E82" s="10"/>
      <c r="F82" s="10"/>
    </row>
    <row r="83" spans="1:6">
      <c r="A83" s="143" t="s">
        <v>66</v>
      </c>
      <c r="B83" s="10"/>
      <c r="C83" s="10"/>
      <c r="D83" s="10"/>
      <c r="E83" s="10"/>
      <c r="F83" s="10"/>
    </row>
    <row r="84" spans="1:6">
      <c r="A84" s="143" t="s">
        <v>55</v>
      </c>
    </row>
    <row r="85" spans="1:6">
      <c r="A85" s="143" t="s">
        <v>56</v>
      </c>
    </row>
    <row r="86" spans="1:6">
      <c r="A86" s="143" t="s">
        <v>62</v>
      </c>
    </row>
    <row r="87" spans="1:6">
      <c r="A87" s="143" t="s">
        <v>63</v>
      </c>
    </row>
    <row r="88" spans="1:6">
      <c r="A88" s="144" t="s">
        <v>64</v>
      </c>
    </row>
    <row r="89" spans="1:6">
      <c r="A89" s="144" t="s">
        <v>203</v>
      </c>
    </row>
    <row r="90" spans="1:6">
      <c r="A90" s="143" t="s">
        <v>67</v>
      </c>
    </row>
    <row r="92" spans="1:6">
      <c r="A92" s="11"/>
    </row>
  </sheetData>
  <mergeCells count="3">
    <mergeCell ref="A1:E1"/>
    <mergeCell ref="A2:E2"/>
    <mergeCell ref="B3:E3"/>
  </mergeCells>
  <phoneticPr fontId="0" type="noConversion"/>
  <pageMargins left="0.74803149606299213" right="0.74803149606299213" top="0.98425196850393704" bottom="0.98425196850393704" header="0" footer="0"/>
  <pageSetup paperSize="9" scale="5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L75"/>
  <sheetViews>
    <sheetView showGridLines="0" workbookViewId="0"/>
  </sheetViews>
  <sheetFormatPr baseColWidth="10" defaultRowHeight="12.75"/>
  <cols>
    <col min="1" max="1" width="44.140625" style="31" customWidth="1"/>
    <col min="2" max="2" width="10.85546875" style="20" customWidth="1"/>
    <col min="3" max="3" width="10.5703125" style="20" customWidth="1"/>
    <col min="4" max="4" width="10.7109375" customWidth="1"/>
    <col min="5" max="5" width="9.85546875" customWidth="1"/>
    <col min="6" max="6" width="9.7109375" customWidth="1"/>
    <col min="7" max="7" width="10.140625" customWidth="1"/>
    <col min="8" max="8" width="10.7109375" customWidth="1"/>
    <col min="9" max="9" width="10.28515625" customWidth="1"/>
  </cols>
  <sheetData>
    <row r="1" spans="1:12">
      <c r="A1" s="15" t="s">
        <v>68</v>
      </c>
      <c r="B1" s="15"/>
      <c r="C1" s="15"/>
      <c r="D1" s="15"/>
      <c r="E1" s="15"/>
    </row>
    <row r="2" spans="1:12">
      <c r="A2" s="16" t="s">
        <v>0</v>
      </c>
      <c r="B2" s="16"/>
      <c r="C2" s="16"/>
      <c r="D2" s="16"/>
      <c r="E2" s="16"/>
    </row>
    <row r="3" spans="1:12">
      <c r="A3" s="16"/>
      <c r="B3" s="17"/>
      <c r="C3" s="17"/>
    </row>
    <row r="4" spans="1:12" s="3" customFormat="1" ht="18" customHeight="1">
      <c r="A4" s="18" t="s">
        <v>69</v>
      </c>
      <c r="B4" s="191">
        <v>1999</v>
      </c>
      <c r="C4" s="191">
        <v>2000</v>
      </c>
      <c r="D4" s="191">
        <v>2001</v>
      </c>
      <c r="E4" s="191">
        <v>2002</v>
      </c>
      <c r="F4" s="191">
        <v>2003</v>
      </c>
      <c r="G4" s="191">
        <v>2004</v>
      </c>
      <c r="H4" s="191">
        <v>2005</v>
      </c>
      <c r="I4" s="191">
        <v>2006</v>
      </c>
      <c r="J4" s="191">
        <v>2007</v>
      </c>
      <c r="K4" s="191">
        <v>2008</v>
      </c>
      <c r="L4" s="191">
        <v>2009</v>
      </c>
    </row>
    <row r="5" spans="1:12" s="3" customFormat="1">
      <c r="A5" s="19"/>
      <c r="B5" s="20"/>
      <c r="C5" s="20"/>
      <c r="D5" s="19"/>
      <c r="E5" s="19"/>
    </row>
    <row r="6" spans="1:12" s="3" customFormat="1">
      <c r="A6" s="19" t="s">
        <v>70</v>
      </c>
      <c r="B6" s="25">
        <v>729.50872379999998</v>
      </c>
      <c r="C6" s="25">
        <v>849.3</v>
      </c>
      <c r="D6" s="25">
        <v>862.16692999999998</v>
      </c>
      <c r="E6" s="25">
        <v>883.92221026027494</v>
      </c>
      <c r="F6" s="26">
        <v>881.1520033518234</v>
      </c>
      <c r="G6" s="26">
        <v>1013.9498841863838</v>
      </c>
      <c r="H6" s="40">
        <v>1012.1233589239976</v>
      </c>
      <c r="I6" s="40">
        <v>1036.5308208587574</v>
      </c>
      <c r="J6" s="40">
        <v>1200.089926871301</v>
      </c>
      <c r="K6" s="40">
        <v>1313.1068556514924</v>
      </c>
      <c r="L6" s="40">
        <v>1227.4444062607713</v>
      </c>
    </row>
    <row r="7" spans="1:12" s="3" customFormat="1">
      <c r="A7" s="19"/>
      <c r="B7" s="21"/>
      <c r="C7" s="21"/>
      <c r="D7" s="174"/>
      <c r="E7" s="174"/>
      <c r="F7" s="122"/>
      <c r="G7" s="174"/>
      <c r="H7" s="174"/>
      <c r="I7" s="174"/>
      <c r="J7" s="174"/>
      <c r="K7" s="174"/>
      <c r="L7" s="174"/>
    </row>
    <row r="8" spans="1:12" s="3" customFormat="1">
      <c r="A8" s="19" t="s">
        <v>71</v>
      </c>
      <c r="B8" s="174">
        <v>261</v>
      </c>
      <c r="C8" s="174">
        <v>290</v>
      </c>
      <c r="D8" s="174">
        <v>248.33199999999999</v>
      </c>
      <c r="E8" s="174">
        <v>243.36066006204962</v>
      </c>
      <c r="F8" s="174">
        <v>268.60067424464569</v>
      </c>
      <c r="G8" s="174">
        <v>340.48230892337244</v>
      </c>
      <c r="H8" s="174">
        <v>335.17709954754883</v>
      </c>
      <c r="I8" s="174">
        <v>352.23983011523649</v>
      </c>
      <c r="J8" s="174">
        <v>347.6096042982349</v>
      </c>
      <c r="K8" s="174">
        <v>365.84980843778902</v>
      </c>
      <c r="L8" s="174">
        <v>345.26049348513294</v>
      </c>
    </row>
    <row r="9" spans="1:12" s="3" customFormat="1">
      <c r="A9" s="22" t="s">
        <v>72</v>
      </c>
      <c r="B9" s="174">
        <v>204</v>
      </c>
      <c r="C9" s="174">
        <v>222</v>
      </c>
      <c r="D9" s="174">
        <v>213.58799999999999</v>
      </c>
      <c r="E9" s="174">
        <v>226.95515140944659</v>
      </c>
      <c r="F9" s="174">
        <v>236.75146417413578</v>
      </c>
      <c r="G9" s="174">
        <v>299.0391709793123</v>
      </c>
      <c r="H9" s="174">
        <v>301.45402061089311</v>
      </c>
      <c r="I9" s="174">
        <v>316.17877019094703</v>
      </c>
      <c r="J9" s="174">
        <v>312.51940429636363</v>
      </c>
      <c r="K9" s="174">
        <v>333.51675035844164</v>
      </c>
      <c r="L9" s="174">
        <v>310.28071624931005</v>
      </c>
    </row>
    <row r="10" spans="1:12" s="3" customFormat="1">
      <c r="A10" s="19" t="s">
        <v>73</v>
      </c>
      <c r="B10" s="21">
        <v>0</v>
      </c>
      <c r="C10" s="21">
        <v>0</v>
      </c>
      <c r="D10" s="21">
        <v>0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  <c r="J10" s="21">
        <v>0</v>
      </c>
      <c r="K10" s="21">
        <v>0</v>
      </c>
      <c r="L10" s="21">
        <v>0</v>
      </c>
    </row>
    <row r="11" spans="1:12" s="3" customFormat="1">
      <c r="A11" s="22" t="s">
        <v>74</v>
      </c>
      <c r="B11" s="21">
        <v>190</v>
      </c>
      <c r="C11" s="21">
        <v>204</v>
      </c>
      <c r="D11" s="174">
        <v>201.58799999999999</v>
      </c>
      <c r="E11" s="174">
        <v>207.93299999999999</v>
      </c>
      <c r="F11" s="174">
        <v>219.93799999999999</v>
      </c>
      <c r="G11" s="174">
        <v>274.61099999999999</v>
      </c>
      <c r="H11" s="174">
        <v>270.72800000000001</v>
      </c>
      <c r="I11" s="174">
        <v>275.89499999999998</v>
      </c>
      <c r="J11" s="174">
        <v>269.31700000000001</v>
      </c>
      <c r="K11" s="174">
        <v>276.52</v>
      </c>
      <c r="L11" s="174">
        <v>267.73099999999999</v>
      </c>
    </row>
    <row r="12" spans="1:12" s="3" customFormat="1">
      <c r="A12" s="22" t="s">
        <v>75</v>
      </c>
      <c r="B12" s="21">
        <v>14</v>
      </c>
      <c r="C12" s="21">
        <v>18</v>
      </c>
      <c r="D12" s="174">
        <v>12</v>
      </c>
      <c r="E12" s="174">
        <v>19.02215140944659</v>
      </c>
      <c r="F12" s="174">
        <v>16.813464174135799</v>
      </c>
      <c r="G12" s="174">
        <v>24.428170979312334</v>
      </c>
      <c r="H12" s="174">
        <v>30.726020610893091</v>
      </c>
      <c r="I12" s="174">
        <v>40.28377019094706</v>
      </c>
      <c r="J12" s="174">
        <v>43.202404296363603</v>
      </c>
      <c r="K12" s="174">
        <v>56.996750358441666</v>
      </c>
      <c r="L12" s="174">
        <v>42.54971624931003</v>
      </c>
    </row>
    <row r="13" spans="1:12" s="3" customFormat="1">
      <c r="A13" s="22" t="s">
        <v>76</v>
      </c>
      <c r="B13" s="174">
        <v>57</v>
      </c>
      <c r="C13" s="174">
        <v>68</v>
      </c>
      <c r="D13" s="174">
        <v>34.744</v>
      </c>
      <c r="E13" s="174">
        <v>16.405508652603025</v>
      </c>
      <c r="F13" s="174">
        <v>31.849210070509898</v>
      </c>
      <c r="G13" s="174">
        <v>41.44313794406014</v>
      </c>
      <c r="H13" s="174">
        <v>33.723078936655703</v>
      </c>
      <c r="I13" s="174">
        <v>36.061059924289431</v>
      </c>
      <c r="J13" s="174">
        <v>35.090200001871253</v>
      </c>
      <c r="K13" s="174">
        <v>32.333058079347367</v>
      </c>
      <c r="L13" s="174">
        <v>34.979777235822873</v>
      </c>
    </row>
    <row r="14" spans="1:12" s="3" customFormat="1">
      <c r="A14" s="19" t="s">
        <v>77</v>
      </c>
      <c r="B14" s="21">
        <v>34</v>
      </c>
      <c r="C14" s="21">
        <v>49</v>
      </c>
      <c r="D14" s="174">
        <v>7.7439999999999998</v>
      </c>
      <c r="E14" s="174">
        <v>2.1234539682539681</v>
      </c>
      <c r="F14" s="174">
        <v>1.9304126984126986</v>
      </c>
      <c r="G14" s="174">
        <v>1.8488192288000005</v>
      </c>
      <c r="H14" s="174">
        <v>1.8728093582565126</v>
      </c>
      <c r="I14" s="174">
        <v>2.2713443764495338</v>
      </c>
      <c r="J14" s="174">
        <v>2.7608332854767617</v>
      </c>
      <c r="K14" s="174">
        <v>3.3558101137050378</v>
      </c>
      <c r="L14" s="174">
        <v>4.0790081670216845</v>
      </c>
    </row>
    <row r="15" spans="1:12" s="3" customFormat="1">
      <c r="A15" s="19" t="s">
        <v>78</v>
      </c>
      <c r="B15" s="21">
        <v>13</v>
      </c>
      <c r="C15" s="21">
        <v>14</v>
      </c>
      <c r="D15" s="174">
        <v>13</v>
      </c>
      <c r="E15" s="174">
        <v>1.8942313803999995</v>
      </c>
      <c r="F15" s="174">
        <v>16.528762417321538</v>
      </c>
      <c r="G15" s="174">
        <v>27.756125907896532</v>
      </c>
      <c r="H15" s="174">
        <v>21.384067703822879</v>
      </c>
      <c r="I15" s="174">
        <v>24.536497302294201</v>
      </c>
      <c r="J15" s="174">
        <v>24.148552995641957</v>
      </c>
      <c r="K15" s="174">
        <v>21.744552123212646</v>
      </c>
      <c r="L15" s="174">
        <v>24.506308696674825</v>
      </c>
    </row>
    <row r="16" spans="1:12" s="3" customFormat="1">
      <c r="A16" s="22" t="s">
        <v>79</v>
      </c>
      <c r="B16" s="21">
        <v>10</v>
      </c>
      <c r="C16" s="21">
        <v>5</v>
      </c>
      <c r="D16" s="174">
        <v>14</v>
      </c>
      <c r="E16" s="174">
        <v>12.387823303949057</v>
      </c>
      <c r="F16" s="174">
        <v>13.390034954775661</v>
      </c>
      <c r="G16" s="174">
        <v>11.838192807363605</v>
      </c>
      <c r="H16" s="174">
        <v>10.466201874576313</v>
      </c>
      <c r="I16" s="174">
        <v>9.2532182455456962</v>
      </c>
      <c r="J16" s="174">
        <v>8.180813720752532</v>
      </c>
      <c r="K16" s="174">
        <v>7.2326958424296883</v>
      </c>
      <c r="L16" s="174">
        <v>6.394460372126364</v>
      </c>
    </row>
    <row r="17" spans="1:12" s="3" customFormat="1">
      <c r="A17" s="22" t="s">
        <v>80</v>
      </c>
      <c r="B17" s="21">
        <v>0</v>
      </c>
      <c r="C17" s="21">
        <v>0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  <c r="J17" s="21">
        <v>0</v>
      </c>
      <c r="K17" s="21">
        <v>0</v>
      </c>
      <c r="L17" s="21">
        <v>0</v>
      </c>
    </row>
    <row r="18" spans="1:12" s="3" customFormat="1">
      <c r="A18" s="19" t="s">
        <v>81</v>
      </c>
      <c r="B18" s="21">
        <v>0</v>
      </c>
      <c r="C18" s="21">
        <v>0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  <c r="J18" s="21">
        <v>0</v>
      </c>
      <c r="K18" s="21">
        <v>0</v>
      </c>
      <c r="L18" s="21">
        <v>0</v>
      </c>
    </row>
    <row r="19" spans="1:12" s="3" customFormat="1">
      <c r="A19" s="19" t="s">
        <v>82</v>
      </c>
      <c r="B19" s="21">
        <v>0</v>
      </c>
      <c r="C19" s="21">
        <v>0</v>
      </c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  <c r="J19" s="21">
        <v>0</v>
      </c>
      <c r="K19" s="21">
        <v>0</v>
      </c>
      <c r="L19" s="21">
        <v>0</v>
      </c>
    </row>
    <row r="20" spans="1:12" s="3" customFormat="1">
      <c r="A20" s="19" t="s">
        <v>83</v>
      </c>
      <c r="B20" s="21">
        <v>0</v>
      </c>
      <c r="C20" s="21">
        <v>0</v>
      </c>
      <c r="D20" s="21">
        <v>0</v>
      </c>
      <c r="E20" s="21">
        <v>0</v>
      </c>
      <c r="F20" s="21">
        <v>0</v>
      </c>
      <c r="G20" s="21">
        <v>0</v>
      </c>
      <c r="H20" s="21">
        <v>0</v>
      </c>
      <c r="I20" s="21">
        <v>0</v>
      </c>
      <c r="J20" s="21">
        <v>0</v>
      </c>
      <c r="K20" s="21">
        <v>0</v>
      </c>
      <c r="L20" s="21">
        <v>0</v>
      </c>
    </row>
    <row r="21" spans="1:12" s="3" customFormat="1">
      <c r="A21" s="19"/>
      <c r="B21" s="21"/>
      <c r="C21" s="21"/>
      <c r="D21" s="174"/>
      <c r="E21" s="174"/>
      <c r="F21" s="122"/>
      <c r="G21" s="174"/>
      <c r="H21" s="174"/>
      <c r="I21" s="174"/>
      <c r="J21" s="174"/>
      <c r="K21" s="174"/>
      <c r="L21" s="174"/>
    </row>
    <row r="22" spans="1:12" s="3" customFormat="1">
      <c r="A22" s="22" t="s">
        <v>84</v>
      </c>
      <c r="B22" s="21">
        <v>343</v>
      </c>
      <c r="C22" s="21">
        <v>402</v>
      </c>
      <c r="D22" s="174">
        <v>430</v>
      </c>
      <c r="E22" s="174">
        <v>447.19386618458282</v>
      </c>
      <c r="F22" s="174">
        <v>406.36137580711153</v>
      </c>
      <c r="G22" s="174">
        <v>462.48039491813108</v>
      </c>
      <c r="H22" s="174">
        <v>485.79134926196542</v>
      </c>
      <c r="I22" s="174">
        <v>489.9</v>
      </c>
      <c r="J22" s="174">
        <v>623.42894711781116</v>
      </c>
      <c r="K22" s="174">
        <v>741.8014134536329</v>
      </c>
      <c r="L22" s="174">
        <v>670.14001739143566</v>
      </c>
    </row>
    <row r="23" spans="1:12" s="3" customFormat="1">
      <c r="A23" s="19" t="s">
        <v>85</v>
      </c>
      <c r="B23" s="21">
        <v>88</v>
      </c>
      <c r="C23" s="21">
        <v>98</v>
      </c>
      <c r="D23" s="174">
        <v>101</v>
      </c>
      <c r="E23" s="174">
        <v>98.121176417816883</v>
      </c>
      <c r="F23" s="174">
        <v>95.798392449815154</v>
      </c>
      <c r="G23" s="174">
        <v>111.62413029504771</v>
      </c>
      <c r="H23" s="174">
        <v>123.01009388310912</v>
      </c>
      <c r="I23" s="174">
        <v>125.63750994950017</v>
      </c>
      <c r="J23" s="174">
        <v>160.95451932178247</v>
      </c>
      <c r="K23" s="174">
        <v>191.51547339377169</v>
      </c>
      <c r="L23" s="174">
        <v>173.01420615162169</v>
      </c>
    </row>
    <row r="24" spans="1:12" s="3" customFormat="1">
      <c r="A24" s="19" t="s">
        <v>86</v>
      </c>
      <c r="B24" s="21">
        <v>255</v>
      </c>
      <c r="C24" s="21">
        <v>304</v>
      </c>
      <c r="D24" s="174">
        <v>329</v>
      </c>
      <c r="E24" s="174">
        <v>349.0726897667659</v>
      </c>
      <c r="F24" s="174">
        <v>310.56298335729639</v>
      </c>
      <c r="G24" s="174">
        <v>350.85626462308335</v>
      </c>
      <c r="H24" s="174">
        <v>362.78125537885632</v>
      </c>
      <c r="I24" s="174">
        <v>364.26249005049982</v>
      </c>
      <c r="J24" s="174">
        <v>462.47442779602869</v>
      </c>
      <c r="K24" s="174">
        <v>550.28594005986122</v>
      </c>
      <c r="L24" s="174">
        <v>497.12581123981397</v>
      </c>
    </row>
    <row r="25" spans="1:12" s="3" customFormat="1">
      <c r="A25" s="19"/>
      <c r="B25" s="21"/>
      <c r="C25" s="21"/>
      <c r="D25" s="174"/>
      <c r="E25" s="174"/>
      <c r="F25" s="122"/>
      <c r="G25" s="174"/>
      <c r="H25" s="174"/>
      <c r="I25" s="174"/>
      <c r="J25" s="174"/>
      <c r="K25" s="174"/>
      <c r="L25" s="174"/>
    </row>
    <row r="26" spans="1:12" s="3" customFormat="1">
      <c r="A26" s="19" t="s">
        <v>87</v>
      </c>
      <c r="B26" s="174">
        <v>125.5087238</v>
      </c>
      <c r="C26" s="174">
        <v>157.30000000000001</v>
      </c>
      <c r="D26" s="174">
        <v>183.83492999999999</v>
      </c>
      <c r="E26" s="174">
        <v>193.36768401364245</v>
      </c>
      <c r="F26" s="174">
        <v>206.18995330006629</v>
      </c>
      <c r="G26" s="174">
        <v>210.9871803448803</v>
      </c>
      <c r="H26" s="174">
        <v>191.15491011448333</v>
      </c>
      <c r="I26" s="174">
        <v>194.39099074352092</v>
      </c>
      <c r="J26" s="174">
        <v>229.05137545525508</v>
      </c>
      <c r="K26" s="174">
        <v>205.45563376007044</v>
      </c>
      <c r="L26" s="174">
        <v>212.04389538420273</v>
      </c>
    </row>
    <row r="27" spans="1:12" s="3" customFormat="1">
      <c r="A27" s="19" t="s">
        <v>88</v>
      </c>
      <c r="B27" s="21">
        <v>64.2</v>
      </c>
      <c r="C27" s="21">
        <v>61</v>
      </c>
      <c r="D27" s="174">
        <v>96.063929999999999</v>
      </c>
      <c r="E27" s="174">
        <v>97.704377942057022</v>
      </c>
      <c r="F27" s="174">
        <v>102.77555509343475</v>
      </c>
      <c r="G27" s="174">
        <v>100.35762561962501</v>
      </c>
      <c r="H27" s="174">
        <v>80.074903229148276</v>
      </c>
      <c r="I27" s="174">
        <v>75.561689999999999</v>
      </c>
      <c r="J27" s="174">
        <v>97.185000000000002</v>
      </c>
      <c r="K27" s="174">
        <v>68.461594996980708</v>
      </c>
      <c r="L27" s="174">
        <v>60.59665842895275</v>
      </c>
    </row>
    <row r="28" spans="1:12" s="3" customFormat="1">
      <c r="A28" s="19" t="s">
        <v>89</v>
      </c>
      <c r="B28" s="21">
        <v>0</v>
      </c>
      <c r="C28" s="21">
        <v>0</v>
      </c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  <c r="J28" s="21">
        <v>0</v>
      </c>
      <c r="K28" s="21">
        <v>0</v>
      </c>
      <c r="L28" s="21">
        <v>0</v>
      </c>
    </row>
    <row r="29" spans="1:12" s="3" customFormat="1">
      <c r="A29" s="19" t="s">
        <v>90</v>
      </c>
      <c r="B29" s="21">
        <v>0.30872379999999999</v>
      </c>
      <c r="C29" s="21">
        <v>1.3</v>
      </c>
      <c r="D29" s="174">
        <v>0.76100000000000001</v>
      </c>
      <c r="E29" s="174">
        <v>0.4249</v>
      </c>
      <c r="F29" s="174">
        <v>0.82799999999999996</v>
      </c>
      <c r="G29" s="174">
        <v>0.123</v>
      </c>
      <c r="H29" s="174">
        <v>0.74399999999999999</v>
      </c>
      <c r="I29" s="174">
        <v>8.0000000000000002E-3</v>
      </c>
      <c r="J29" s="174">
        <v>0</v>
      </c>
      <c r="K29" s="174">
        <v>0</v>
      </c>
      <c r="L29" s="174">
        <v>0</v>
      </c>
    </row>
    <row r="30" spans="1:12" s="3" customFormat="1">
      <c r="A30" s="22" t="s">
        <v>91</v>
      </c>
      <c r="B30" s="21">
        <v>0</v>
      </c>
      <c r="C30" s="21">
        <v>0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  <c r="J30" s="21">
        <v>0</v>
      </c>
      <c r="K30" s="21">
        <v>0</v>
      </c>
      <c r="L30" s="21">
        <v>0</v>
      </c>
    </row>
    <row r="31" spans="1:12" s="3" customFormat="1">
      <c r="A31" s="19" t="s">
        <v>92</v>
      </c>
      <c r="B31" s="21">
        <v>0</v>
      </c>
      <c r="C31" s="21">
        <v>0</v>
      </c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  <c r="J31" s="21">
        <v>0</v>
      </c>
      <c r="K31" s="21">
        <v>0</v>
      </c>
      <c r="L31" s="21">
        <v>0</v>
      </c>
    </row>
    <row r="32" spans="1:12" s="3" customFormat="1">
      <c r="A32" s="22" t="s">
        <v>93</v>
      </c>
      <c r="B32" s="21">
        <v>0</v>
      </c>
      <c r="C32" s="21">
        <v>0</v>
      </c>
      <c r="D32" s="21">
        <v>0</v>
      </c>
      <c r="E32" s="21">
        <v>0</v>
      </c>
      <c r="F32" s="21">
        <v>0</v>
      </c>
      <c r="G32" s="21">
        <v>0</v>
      </c>
      <c r="H32" s="21">
        <v>0</v>
      </c>
      <c r="I32" s="21">
        <v>0</v>
      </c>
      <c r="J32" s="21">
        <v>0</v>
      </c>
      <c r="K32" s="21">
        <v>0</v>
      </c>
      <c r="L32" s="21">
        <v>0</v>
      </c>
    </row>
    <row r="33" spans="1:12" s="3" customFormat="1">
      <c r="A33" s="19" t="s">
        <v>94</v>
      </c>
      <c r="B33" s="21">
        <v>0</v>
      </c>
      <c r="C33" s="21">
        <v>0</v>
      </c>
      <c r="D33" s="21">
        <v>0</v>
      </c>
      <c r="E33" s="21">
        <v>0</v>
      </c>
      <c r="F33" s="21">
        <v>0</v>
      </c>
      <c r="G33" s="21">
        <v>0</v>
      </c>
      <c r="H33" s="21">
        <v>0</v>
      </c>
      <c r="I33" s="21">
        <v>0</v>
      </c>
      <c r="J33" s="21">
        <v>0</v>
      </c>
      <c r="K33" s="21">
        <v>0</v>
      </c>
      <c r="L33" s="21">
        <v>0</v>
      </c>
    </row>
    <row r="34" spans="1:12" s="3" customFormat="1">
      <c r="A34" s="22" t="s">
        <v>95</v>
      </c>
      <c r="B34" s="21">
        <v>12</v>
      </c>
      <c r="C34" s="21">
        <v>39</v>
      </c>
      <c r="D34" s="174">
        <v>24</v>
      </c>
      <c r="E34" s="174">
        <v>31.757575757575758</v>
      </c>
      <c r="F34" s="174">
        <v>33.87474747474748</v>
      </c>
      <c r="G34" s="174">
        <v>36.133063973063976</v>
      </c>
      <c r="H34" s="174">
        <v>38.541934904601575</v>
      </c>
      <c r="I34" s="174">
        <v>41.111397231575005</v>
      </c>
      <c r="J34" s="174">
        <v>43.852157047013321</v>
      </c>
      <c r="K34" s="174">
        <v>46.775634183480854</v>
      </c>
      <c r="L34" s="174">
        <v>53.794835838281358</v>
      </c>
    </row>
    <row r="35" spans="1:12" s="3" customFormat="1">
      <c r="A35" s="19" t="s">
        <v>96</v>
      </c>
      <c r="B35" s="21">
        <v>49</v>
      </c>
      <c r="C35" s="21">
        <v>56</v>
      </c>
      <c r="D35" s="174">
        <v>63.01</v>
      </c>
      <c r="E35" s="174">
        <v>63.480830314009673</v>
      </c>
      <c r="F35" s="174">
        <v>68.711650731884063</v>
      </c>
      <c r="G35" s="174">
        <v>74.373490752191316</v>
      </c>
      <c r="H35" s="174">
        <v>71.794071980733477</v>
      </c>
      <c r="I35" s="174">
        <v>77.709903511945924</v>
      </c>
      <c r="J35" s="174">
        <v>88.014218408241746</v>
      </c>
      <c r="K35" s="174">
        <v>90.218404579608872</v>
      </c>
      <c r="L35" s="174">
        <v>97.652401116968619</v>
      </c>
    </row>
    <row r="36" spans="1:12" s="3" customFormat="1">
      <c r="A36" s="19"/>
      <c r="B36" s="21"/>
      <c r="C36" s="21"/>
      <c r="D36" s="174"/>
      <c r="E36" s="174"/>
      <c r="F36" s="122"/>
      <c r="G36" s="174"/>
      <c r="H36" s="174"/>
      <c r="I36" s="174"/>
      <c r="J36" s="174"/>
      <c r="K36" s="174"/>
      <c r="L36" s="174"/>
    </row>
    <row r="37" spans="1:12" s="19" customFormat="1">
      <c r="A37" s="22" t="s">
        <v>97</v>
      </c>
      <c r="B37" s="21">
        <v>1180.645939686251</v>
      </c>
      <c r="C37" s="21">
        <v>1269.3</v>
      </c>
      <c r="D37" s="174">
        <v>1434.0891290499999</v>
      </c>
      <c r="E37" s="172">
        <v>1599.8295437379229</v>
      </c>
      <c r="F37" s="172">
        <v>1624.7434510864052</v>
      </c>
      <c r="G37" s="172">
        <v>1967.686928104391</v>
      </c>
      <c r="H37" s="172">
        <v>2141.4914956590746</v>
      </c>
      <c r="I37" s="172">
        <v>2341.2701873975575</v>
      </c>
      <c r="J37" s="172">
        <v>2571.5749355213638</v>
      </c>
      <c r="K37" s="172">
        <v>2954.4485921877131</v>
      </c>
      <c r="L37" s="2">
        <v>2604.0947855291001</v>
      </c>
    </row>
    <row r="38" spans="1:12" s="3" customFormat="1">
      <c r="A38" s="22"/>
      <c r="B38" s="21"/>
      <c r="C38" s="21"/>
      <c r="D38" s="174"/>
      <c r="E38" s="174"/>
      <c r="F38" s="122"/>
      <c r="G38" s="174"/>
      <c r="H38" s="174"/>
      <c r="I38" s="174"/>
      <c r="J38" s="174"/>
      <c r="K38" s="174"/>
      <c r="L38" s="174"/>
    </row>
    <row r="39" spans="1:12" s="3" customFormat="1">
      <c r="A39" s="19" t="s">
        <v>98</v>
      </c>
      <c r="B39" s="21">
        <v>367.59000000000003</v>
      </c>
      <c r="C39" s="21">
        <v>438.8</v>
      </c>
      <c r="D39" s="21">
        <v>557.33411905000003</v>
      </c>
      <c r="E39" s="21">
        <v>674.8402038240605</v>
      </c>
      <c r="F39" s="21">
        <v>667.90649011471533</v>
      </c>
      <c r="G39" s="174">
        <v>910.68761148060707</v>
      </c>
      <c r="H39" s="174">
        <v>1042.5034883408466</v>
      </c>
      <c r="I39" s="174">
        <v>1170.9174416649603</v>
      </c>
      <c r="J39" s="174">
        <v>1327.0009133646215</v>
      </c>
      <c r="K39" s="174">
        <v>1634.2042073618545</v>
      </c>
      <c r="L39" s="174">
        <v>1374.4136545374784</v>
      </c>
    </row>
    <row r="40" spans="1:12" s="3" customFormat="1">
      <c r="A40" s="22" t="s">
        <v>72</v>
      </c>
      <c r="B40" s="21">
        <v>222.59</v>
      </c>
      <c r="C40" s="21">
        <v>282.60000000000002</v>
      </c>
      <c r="D40" s="21">
        <v>353.83411904999997</v>
      </c>
      <c r="E40" s="21">
        <v>389.18320243755795</v>
      </c>
      <c r="F40" s="21">
        <v>383.20996712086134</v>
      </c>
      <c r="G40" s="174">
        <v>561.33636139026748</v>
      </c>
      <c r="H40" s="174">
        <v>611.78140968402363</v>
      </c>
      <c r="I40" s="174">
        <v>724.09558065158944</v>
      </c>
      <c r="J40" s="174">
        <v>886.6580956346005</v>
      </c>
      <c r="K40" s="174">
        <v>1136.6199761430664</v>
      </c>
      <c r="L40" s="174">
        <v>898.42930720282573</v>
      </c>
    </row>
    <row r="41" spans="1:12" s="3" customFormat="1">
      <c r="A41" s="19" t="s">
        <v>73</v>
      </c>
      <c r="B41" s="21">
        <v>0</v>
      </c>
      <c r="C41" s="21">
        <v>0</v>
      </c>
      <c r="D41" s="21">
        <v>0</v>
      </c>
      <c r="E41" s="21">
        <v>0</v>
      </c>
      <c r="F41" s="21">
        <v>0</v>
      </c>
      <c r="G41" s="174">
        <v>0</v>
      </c>
      <c r="H41" s="174">
        <v>0</v>
      </c>
      <c r="I41" s="174">
        <v>0</v>
      </c>
      <c r="J41" s="174">
        <v>0</v>
      </c>
      <c r="K41" s="174">
        <v>0</v>
      </c>
      <c r="L41" s="174">
        <v>0</v>
      </c>
    </row>
    <row r="42" spans="1:12" s="3" customFormat="1">
      <c r="A42" s="22" t="s">
        <v>74</v>
      </c>
      <c r="B42" s="21">
        <v>202.59</v>
      </c>
      <c r="C42" s="21">
        <v>238.6</v>
      </c>
      <c r="D42" s="21">
        <v>307.81411904999999</v>
      </c>
      <c r="E42" s="21">
        <v>364.93100000000004</v>
      </c>
      <c r="F42" s="21">
        <v>357.88889120211718</v>
      </c>
      <c r="G42" s="174">
        <v>529.69799999999998</v>
      </c>
      <c r="H42" s="174">
        <v>573.46872702999997</v>
      </c>
      <c r="I42" s="174">
        <v>676.64512323999998</v>
      </c>
      <c r="J42" s="174">
        <v>828.59688141999982</v>
      </c>
      <c r="K42" s="174">
        <v>1061.9752878300001</v>
      </c>
      <c r="L42" s="174">
        <v>839.67403607910001</v>
      </c>
    </row>
    <row r="43" spans="1:12" s="3" customFormat="1">
      <c r="A43" s="22" t="s">
        <v>99</v>
      </c>
      <c r="B43" s="21">
        <v>20</v>
      </c>
      <c r="C43" s="21">
        <v>44</v>
      </c>
      <c r="D43" s="21">
        <v>46.02</v>
      </c>
      <c r="E43" s="21">
        <v>24.252202437557909</v>
      </c>
      <c r="F43" s="21">
        <v>25.321075918744171</v>
      </c>
      <c r="G43" s="174">
        <v>31.638361390267544</v>
      </c>
      <c r="H43" s="174">
        <v>38.312682654023668</v>
      </c>
      <c r="I43" s="174">
        <v>47.45045741158944</v>
      </c>
      <c r="J43" s="174">
        <v>58.061214214600639</v>
      </c>
      <c r="K43" s="174">
        <v>74.644688313066297</v>
      </c>
      <c r="L43" s="174">
        <v>58.755271123725691</v>
      </c>
    </row>
    <row r="44" spans="1:12" s="3" customFormat="1">
      <c r="A44" s="22" t="s">
        <v>76</v>
      </c>
      <c r="B44" s="21">
        <v>129</v>
      </c>
      <c r="C44" s="21">
        <v>140.19999999999999</v>
      </c>
      <c r="D44" s="21">
        <v>187.5</v>
      </c>
      <c r="E44" s="21">
        <v>243.87800138650255</v>
      </c>
      <c r="F44" s="21">
        <v>245.233522993854</v>
      </c>
      <c r="G44" s="174">
        <v>304.94349509033964</v>
      </c>
      <c r="H44" s="174">
        <v>380.03895165682297</v>
      </c>
      <c r="I44" s="174">
        <v>393.7756800133709</v>
      </c>
      <c r="J44" s="174">
        <v>381.96561573002111</v>
      </c>
      <c r="K44" s="174">
        <v>430.73562621878818</v>
      </c>
      <c r="L44" s="174">
        <v>413.26123933465271</v>
      </c>
    </row>
    <row r="45" spans="1:12" s="3" customFormat="1">
      <c r="A45" s="19" t="s">
        <v>77</v>
      </c>
      <c r="B45" s="21">
        <v>114</v>
      </c>
      <c r="C45" s="21">
        <v>117</v>
      </c>
      <c r="D45" s="21">
        <v>125</v>
      </c>
      <c r="E45" s="21">
        <v>143.42437187323571</v>
      </c>
      <c r="F45" s="21">
        <v>146.36487199077263</v>
      </c>
      <c r="G45" s="174">
        <v>185.9495140088863</v>
      </c>
      <c r="H45" s="174">
        <v>215.23195885004566</v>
      </c>
      <c r="I45" s="174">
        <v>239.92409652120182</v>
      </c>
      <c r="J45" s="174">
        <v>228.91080602274496</v>
      </c>
      <c r="K45" s="174">
        <v>247.83000893100916</v>
      </c>
      <c r="L45" s="174">
        <v>257.39480294604107</v>
      </c>
    </row>
    <row r="46" spans="1:12" s="3" customFormat="1">
      <c r="A46" s="19" t="s">
        <v>100</v>
      </c>
      <c r="B46" s="21">
        <v>8</v>
      </c>
      <c r="C46" s="21">
        <v>15.2</v>
      </c>
      <c r="D46" s="21">
        <v>49.5</v>
      </c>
      <c r="E46" s="21">
        <v>55.194000000000003</v>
      </c>
      <c r="F46" s="21">
        <v>62.280747000000005</v>
      </c>
      <c r="G46" s="174">
        <v>80.032859999999999</v>
      </c>
      <c r="H46" s="174">
        <v>98.084978000000007</v>
      </c>
      <c r="I46" s="174">
        <v>100.02512799999998</v>
      </c>
      <c r="J46" s="174">
        <v>93.592279000000005</v>
      </c>
      <c r="K46" s="174">
        <v>116.69183899999996</v>
      </c>
      <c r="L46" s="174">
        <v>93.562642999999994</v>
      </c>
    </row>
    <row r="47" spans="1:12" s="3" customFormat="1">
      <c r="A47" s="22" t="s">
        <v>79</v>
      </c>
      <c r="B47" s="23">
        <v>7</v>
      </c>
      <c r="C47" s="23">
        <v>8</v>
      </c>
      <c r="D47" s="21">
        <v>13</v>
      </c>
      <c r="E47" s="21">
        <v>45.259629513266802</v>
      </c>
      <c r="F47" s="21">
        <v>36.587904003081377</v>
      </c>
      <c r="G47" s="174">
        <v>38.961121081453385</v>
      </c>
      <c r="H47" s="174">
        <v>66.722014806777366</v>
      </c>
      <c r="I47" s="174">
        <v>53.826455492169117</v>
      </c>
      <c r="J47" s="174">
        <v>59.462530707276144</v>
      </c>
      <c r="K47" s="174">
        <v>66.21377828777905</v>
      </c>
      <c r="L47" s="174">
        <v>62.30379338861168</v>
      </c>
    </row>
    <row r="48" spans="1:12" s="3" customFormat="1">
      <c r="A48" s="22" t="s">
        <v>80</v>
      </c>
      <c r="B48" s="21">
        <v>16</v>
      </c>
      <c r="C48" s="21">
        <v>16</v>
      </c>
      <c r="D48" s="21">
        <v>16</v>
      </c>
      <c r="E48" s="21">
        <v>41.778999999999996</v>
      </c>
      <c r="F48" s="21">
        <v>39.462999999999994</v>
      </c>
      <c r="G48" s="174">
        <v>44.407754999999995</v>
      </c>
      <c r="H48" s="174">
        <v>50.683127000000042</v>
      </c>
      <c r="I48" s="174">
        <v>53.046180999999926</v>
      </c>
      <c r="J48" s="174">
        <v>58.377201999999997</v>
      </c>
      <c r="K48" s="174">
        <v>66.84860500000002</v>
      </c>
      <c r="L48" s="174">
        <v>62.723107999999996</v>
      </c>
    </row>
    <row r="49" spans="1:12" s="3" customFormat="1">
      <c r="A49" s="19" t="s">
        <v>81</v>
      </c>
      <c r="B49" s="21">
        <v>0</v>
      </c>
      <c r="C49" s="21">
        <v>0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  <c r="J49" s="21">
        <v>0</v>
      </c>
      <c r="K49" s="21">
        <v>0</v>
      </c>
      <c r="L49" s="21">
        <v>0</v>
      </c>
    </row>
    <row r="50" spans="1:12" s="3" customFormat="1">
      <c r="A50" s="19" t="s">
        <v>82</v>
      </c>
      <c r="B50" s="21">
        <v>0</v>
      </c>
      <c r="C50" s="21">
        <v>0</v>
      </c>
      <c r="D50" s="21">
        <v>0</v>
      </c>
      <c r="E50" s="21">
        <v>25.779</v>
      </c>
      <c r="F50" s="21">
        <v>23.462999999999994</v>
      </c>
      <c r="G50" s="174">
        <v>28.407754999999991</v>
      </c>
      <c r="H50" s="174">
        <v>34.683127000000042</v>
      </c>
      <c r="I50" s="174">
        <v>37.046180999999926</v>
      </c>
      <c r="J50" s="174">
        <v>42.377201999999997</v>
      </c>
      <c r="K50" s="174">
        <v>50.848605000000013</v>
      </c>
      <c r="L50" s="174">
        <v>46.723107999999996</v>
      </c>
    </row>
    <row r="51" spans="1:12" s="3" customFormat="1">
      <c r="A51" s="19" t="s">
        <v>83</v>
      </c>
      <c r="B51" s="21">
        <v>16</v>
      </c>
      <c r="C51" s="21">
        <v>16</v>
      </c>
      <c r="D51" s="21">
        <v>16</v>
      </c>
      <c r="E51" s="21">
        <v>16</v>
      </c>
      <c r="F51" s="21">
        <v>16</v>
      </c>
      <c r="G51" s="174">
        <v>16</v>
      </c>
      <c r="H51" s="174">
        <v>16</v>
      </c>
      <c r="I51" s="174">
        <v>16</v>
      </c>
      <c r="J51" s="174">
        <v>16</v>
      </c>
      <c r="K51" s="174">
        <v>16</v>
      </c>
      <c r="L51" s="174">
        <v>16</v>
      </c>
    </row>
    <row r="52" spans="1:12" s="3" customFormat="1">
      <c r="A52" s="19"/>
      <c r="B52" s="21"/>
      <c r="C52" s="21"/>
      <c r="D52" s="21"/>
      <c r="E52" s="21"/>
      <c r="F52" s="21"/>
      <c r="G52" s="122"/>
      <c r="H52" s="106"/>
      <c r="I52" s="106"/>
      <c r="J52" s="122"/>
      <c r="K52" s="122"/>
      <c r="L52" s="122"/>
    </row>
    <row r="53" spans="1:12" s="3" customFormat="1">
      <c r="A53" s="22" t="s">
        <v>101</v>
      </c>
      <c r="B53" s="21">
        <v>271</v>
      </c>
      <c r="C53" s="21">
        <v>299</v>
      </c>
      <c r="D53" s="21">
        <v>340</v>
      </c>
      <c r="E53" s="21">
        <v>363.91251864313404</v>
      </c>
      <c r="F53" s="21">
        <v>354.37166926478614</v>
      </c>
      <c r="G53" s="174">
        <v>390.95889483893222</v>
      </c>
      <c r="H53" s="174">
        <v>428.6291193707475</v>
      </c>
      <c r="I53" s="174">
        <v>466.29934390256278</v>
      </c>
      <c r="J53" s="174">
        <v>503.96956843437806</v>
      </c>
      <c r="K53" s="174">
        <v>541.63979296619345</v>
      </c>
      <c r="L53" s="174">
        <v>548.7021309916247</v>
      </c>
    </row>
    <row r="54" spans="1:12" s="3" customFormat="1">
      <c r="A54" s="19" t="s">
        <v>85</v>
      </c>
      <c r="B54" s="21">
        <v>68</v>
      </c>
      <c r="C54" s="21">
        <v>82</v>
      </c>
      <c r="D54" s="21">
        <v>99</v>
      </c>
      <c r="E54" s="21">
        <v>108.3581913511141</v>
      </c>
      <c r="F54" s="21">
        <v>96.164984105406276</v>
      </c>
      <c r="G54" s="174">
        <v>106.09357115385265</v>
      </c>
      <c r="H54" s="174">
        <v>116.31604901407438</v>
      </c>
      <c r="I54" s="174">
        <v>126.53852687429614</v>
      </c>
      <c r="J54" s="174">
        <v>136.76100473451788</v>
      </c>
      <c r="K54" s="174">
        <v>146.98348259473966</v>
      </c>
      <c r="L54" s="174">
        <v>148.89997220964491</v>
      </c>
    </row>
    <row r="55" spans="1:12" s="3" customFormat="1">
      <c r="A55" s="19" t="s">
        <v>86</v>
      </c>
      <c r="B55" s="21">
        <v>203</v>
      </c>
      <c r="C55" s="21">
        <v>217</v>
      </c>
      <c r="D55" s="21">
        <v>241</v>
      </c>
      <c r="E55" s="21">
        <v>255.55432729201996</v>
      </c>
      <c r="F55" s="21">
        <v>258.20668515937984</v>
      </c>
      <c r="G55" s="174">
        <v>284.8653236850796</v>
      </c>
      <c r="H55" s="174">
        <v>312.31307035667311</v>
      </c>
      <c r="I55" s="174">
        <v>339.76081702826667</v>
      </c>
      <c r="J55" s="174">
        <v>367.20856369986018</v>
      </c>
      <c r="K55" s="174">
        <v>394.65631037145374</v>
      </c>
      <c r="L55" s="174">
        <v>399.80215878197976</v>
      </c>
    </row>
    <row r="56" spans="1:12" s="3" customFormat="1">
      <c r="A56" s="19"/>
      <c r="B56" s="21"/>
      <c r="C56" s="21"/>
      <c r="D56" s="21"/>
      <c r="E56" s="21"/>
      <c r="F56" s="21"/>
      <c r="G56" s="122"/>
      <c r="H56" s="106"/>
      <c r="I56" s="106"/>
      <c r="J56" s="122"/>
      <c r="K56" s="122"/>
      <c r="L56" s="122"/>
    </row>
    <row r="57" spans="1:12" s="3" customFormat="1">
      <c r="A57" s="19" t="s">
        <v>102</v>
      </c>
      <c r="B57" s="21">
        <v>542.05593968625089</v>
      </c>
      <c r="C57" s="21">
        <v>531.5</v>
      </c>
      <c r="D57" s="21">
        <v>536.75500999999997</v>
      </c>
      <c r="E57" s="21">
        <v>561.07682127072849</v>
      </c>
      <c r="F57" s="21">
        <v>602.46529170690383</v>
      </c>
      <c r="G57" s="174">
        <v>666.0404217848519</v>
      </c>
      <c r="H57" s="174">
        <v>670.35888794748053</v>
      </c>
      <c r="I57" s="174">
        <v>704.05340183003455</v>
      </c>
      <c r="J57" s="174">
        <v>740.60445372236438</v>
      </c>
      <c r="K57" s="174">
        <v>778.60459185966488</v>
      </c>
      <c r="L57" s="174">
        <v>683.71377027909932</v>
      </c>
    </row>
    <row r="58" spans="1:12" s="3" customFormat="1">
      <c r="A58" s="19" t="s">
        <v>88</v>
      </c>
      <c r="B58" s="21">
        <v>40</v>
      </c>
      <c r="C58" s="21">
        <v>38</v>
      </c>
      <c r="D58" s="21">
        <v>19.194815000000002</v>
      </c>
      <c r="E58" s="21">
        <v>11.000776544354839</v>
      </c>
      <c r="F58" s="21">
        <v>4.9759027333333332</v>
      </c>
      <c r="G58" s="174">
        <v>6.4192399541196234</v>
      </c>
      <c r="H58" s="174">
        <v>5.9824499109128029</v>
      </c>
      <c r="I58" s="174">
        <v>6.5108871791420242</v>
      </c>
      <c r="J58" s="174">
        <v>6.5590019722787849</v>
      </c>
      <c r="K58" s="174">
        <v>4.5993541950774093</v>
      </c>
      <c r="L58" s="174">
        <v>6.5040421718100507</v>
      </c>
    </row>
    <row r="59" spans="1:12" s="3" customFormat="1">
      <c r="A59" s="19" t="s">
        <v>89</v>
      </c>
      <c r="B59" s="21">
        <v>0</v>
      </c>
      <c r="C59" s="21">
        <v>0</v>
      </c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21">
        <v>0</v>
      </c>
      <c r="J59" s="21">
        <v>0</v>
      </c>
      <c r="K59" s="21">
        <v>0</v>
      </c>
      <c r="L59" s="21">
        <v>0</v>
      </c>
    </row>
    <row r="60" spans="1:12" s="3" customFormat="1">
      <c r="A60" s="19" t="s">
        <v>90</v>
      </c>
      <c r="B60" s="21">
        <v>35.839939686250929</v>
      </c>
      <c r="C60" s="21">
        <v>33.1</v>
      </c>
      <c r="D60" s="21">
        <v>65.316999999999993</v>
      </c>
      <c r="E60" s="21">
        <v>99.037999999999997</v>
      </c>
      <c r="F60" s="21">
        <v>116.63053236</v>
      </c>
      <c r="G60" s="174">
        <v>137.09440000000001</v>
      </c>
      <c r="H60" s="174">
        <v>140.35045</v>
      </c>
      <c r="I60" s="174">
        <v>138.9332</v>
      </c>
      <c r="J60" s="174">
        <v>139.976</v>
      </c>
      <c r="K60" s="174">
        <v>178.56700000000001</v>
      </c>
      <c r="L60" s="174">
        <v>158.160271268</v>
      </c>
    </row>
    <row r="61" spans="1:12" s="3" customFormat="1">
      <c r="A61" s="22" t="s">
        <v>91</v>
      </c>
      <c r="B61" s="21">
        <v>6.0570000000000004</v>
      </c>
      <c r="C61" s="21">
        <v>8.4</v>
      </c>
      <c r="D61" s="21">
        <v>12.494999999999999</v>
      </c>
      <c r="E61" s="21">
        <v>7.4720000000000004</v>
      </c>
      <c r="F61" s="21">
        <v>6.4459999999999997</v>
      </c>
      <c r="G61" s="174">
        <v>4.0030000000000001</v>
      </c>
      <c r="H61" s="174">
        <v>4.9820000000000002</v>
      </c>
      <c r="I61" s="174">
        <v>4.5720000000000001</v>
      </c>
      <c r="J61" s="174">
        <v>4.835</v>
      </c>
      <c r="K61" s="174">
        <v>4.5129999999999999</v>
      </c>
      <c r="L61" s="174">
        <v>2.8290000000000002</v>
      </c>
    </row>
    <row r="62" spans="1:12" s="3" customFormat="1">
      <c r="A62" s="19" t="s">
        <v>103</v>
      </c>
      <c r="B62" s="21">
        <v>0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  <c r="J62" s="21">
        <v>0</v>
      </c>
      <c r="K62" s="21">
        <v>0</v>
      </c>
      <c r="L62" s="21">
        <v>0</v>
      </c>
    </row>
    <row r="63" spans="1:12" s="3" customFormat="1">
      <c r="A63" s="19" t="s">
        <v>93</v>
      </c>
      <c r="B63" s="21">
        <v>70</v>
      </c>
      <c r="C63" s="21">
        <v>62</v>
      </c>
      <c r="D63" s="21">
        <v>52</v>
      </c>
      <c r="E63" s="21">
        <v>43.857142857142861</v>
      </c>
      <c r="F63" s="21">
        <v>43.073979591836739</v>
      </c>
      <c r="G63" s="174">
        <v>43.455357142857139</v>
      </c>
      <c r="H63" s="174">
        <v>42.332908163265309</v>
      </c>
      <c r="I63" s="174">
        <v>44.243378507653063</v>
      </c>
      <c r="J63" s="174">
        <v>45.289183035714288</v>
      </c>
      <c r="K63" s="174">
        <v>46.993142566964288</v>
      </c>
      <c r="L63" s="174">
        <v>47.457318400446425</v>
      </c>
    </row>
    <row r="64" spans="1:12" s="3" customFormat="1">
      <c r="A64" s="19" t="s">
        <v>94</v>
      </c>
      <c r="B64" s="21">
        <v>316</v>
      </c>
      <c r="C64" s="21">
        <v>294</v>
      </c>
      <c r="D64" s="21">
        <v>277.29401999999999</v>
      </c>
      <c r="E64" s="21">
        <v>272.47576902256412</v>
      </c>
      <c r="F64" s="21">
        <v>289.4663783158079</v>
      </c>
      <c r="G64" s="174">
        <v>298.48812987333901</v>
      </c>
      <c r="H64" s="174">
        <v>308.04759081404251</v>
      </c>
      <c r="I64" s="174">
        <v>317.60201935152173</v>
      </c>
      <c r="J64" s="174">
        <v>327.42539989658127</v>
      </c>
      <c r="K64" s="174">
        <v>337.57883748608094</v>
      </c>
      <c r="L64" s="174">
        <v>264.76444361732598</v>
      </c>
    </row>
    <row r="65" spans="1:12" s="3" customFormat="1">
      <c r="A65" s="19" t="s">
        <v>95</v>
      </c>
      <c r="B65" s="21">
        <v>34</v>
      </c>
      <c r="C65" s="21">
        <v>52</v>
      </c>
      <c r="D65" s="21">
        <v>71</v>
      </c>
      <c r="E65" s="21">
        <v>85.916666666666657</v>
      </c>
      <c r="F65" s="21">
        <v>91.942086535925924</v>
      </c>
      <c r="G65" s="174">
        <v>98.020481234536135</v>
      </c>
      <c r="H65" s="174">
        <v>106.05652859925996</v>
      </c>
      <c r="I65" s="174">
        <v>115.5631001517178</v>
      </c>
      <c r="J65" s="174">
        <v>125.90929796779002</v>
      </c>
      <c r="K65" s="174">
        <v>137.17986961154213</v>
      </c>
      <c r="L65" s="174">
        <v>150.69999999999999</v>
      </c>
    </row>
    <row r="66" spans="1:12" s="3" customFormat="1">
      <c r="A66" s="19" t="s">
        <v>96</v>
      </c>
      <c r="B66" s="21">
        <v>40.158999999999999</v>
      </c>
      <c r="C66" s="21">
        <v>44</v>
      </c>
      <c r="D66" s="21">
        <v>39.454174999999999</v>
      </c>
      <c r="E66" s="21">
        <v>41.316466179999992</v>
      </c>
      <c r="F66" s="21">
        <v>49.930412170000004</v>
      </c>
      <c r="G66" s="174">
        <v>78.559813579999997</v>
      </c>
      <c r="H66" s="174">
        <v>62.606960459999996</v>
      </c>
      <c r="I66" s="174">
        <v>76.628816639999997</v>
      </c>
      <c r="J66" s="174">
        <v>90.610570850000002</v>
      </c>
      <c r="K66" s="174">
        <v>69.173387999999989</v>
      </c>
      <c r="L66" s="174">
        <v>50.540482000000004</v>
      </c>
    </row>
    <row r="67" spans="1:12" s="3" customFormat="1">
      <c r="A67" s="19"/>
      <c r="B67" s="21"/>
      <c r="C67" s="21"/>
      <c r="D67" s="174"/>
      <c r="E67" s="174"/>
      <c r="F67" s="122"/>
      <c r="G67" s="122"/>
      <c r="H67" s="106"/>
      <c r="I67" s="106"/>
      <c r="J67" s="122"/>
      <c r="K67" s="122"/>
      <c r="L67" s="122"/>
    </row>
    <row r="68" spans="1:12" s="3" customFormat="1">
      <c r="A68" s="24" t="s">
        <v>104</v>
      </c>
      <c r="B68" s="25">
        <v>-451.13701588061201</v>
      </c>
      <c r="C68" s="25">
        <v>-420</v>
      </c>
      <c r="D68" s="26">
        <v>-571.9221990499999</v>
      </c>
      <c r="E68" s="26">
        <v>-715.90733347764797</v>
      </c>
      <c r="F68" s="26">
        <v>-743.59144773458183</v>
      </c>
      <c r="G68" s="26">
        <v>-953.7370439180072</v>
      </c>
      <c r="H68" s="26">
        <v>-1129.3681367350771</v>
      </c>
      <c r="I68" s="26">
        <v>-1304.7393665388001</v>
      </c>
      <c r="J68" s="26">
        <v>-1371.4850086500628</v>
      </c>
      <c r="K68" s="26">
        <v>-1641.3417365362207</v>
      </c>
      <c r="L68" s="26">
        <v>-1379.385149547431</v>
      </c>
    </row>
    <row r="69" spans="1:12" s="3" customFormat="1">
      <c r="A69" s="27"/>
      <c r="B69" s="28"/>
      <c r="C69" s="28"/>
      <c r="D69" s="27"/>
      <c r="E69" s="27"/>
      <c r="F69" s="27"/>
      <c r="G69" s="27"/>
      <c r="H69" s="27"/>
      <c r="I69" s="27"/>
      <c r="J69" s="100"/>
      <c r="K69" s="100"/>
      <c r="L69" s="27"/>
    </row>
    <row r="70" spans="1:12" s="3" customFormat="1">
      <c r="A70" s="19"/>
      <c r="B70" s="20"/>
      <c r="C70" s="20"/>
      <c r="D70" s="19"/>
      <c r="E70" s="19"/>
    </row>
    <row r="71" spans="1:12" s="3" customFormat="1">
      <c r="A71" s="145" t="s">
        <v>268</v>
      </c>
      <c r="B71" s="20"/>
      <c r="C71" s="20"/>
      <c r="D71" s="19"/>
      <c r="E71" s="19"/>
    </row>
    <row r="72" spans="1:12" s="3" customFormat="1">
      <c r="A72" s="146" t="s">
        <v>269</v>
      </c>
      <c r="B72" s="20"/>
      <c r="C72" s="20"/>
      <c r="D72" s="19"/>
      <c r="E72" s="19"/>
    </row>
    <row r="73" spans="1:12" s="3" customFormat="1">
      <c r="A73" s="147" t="s">
        <v>270</v>
      </c>
      <c r="B73" s="20"/>
      <c r="C73" s="20"/>
      <c r="D73" s="19"/>
      <c r="E73" s="19"/>
    </row>
    <row r="74" spans="1:12">
      <c r="D74" s="31"/>
      <c r="E74" s="31"/>
    </row>
    <row r="75" spans="1:12">
      <c r="D75" s="31"/>
      <c r="E75" s="31"/>
    </row>
  </sheetData>
  <phoneticPr fontId="0" type="noConversion"/>
  <pageMargins left="0.74803149606299213" right="0.74803149606299213" top="1.5342519685039371" bottom="0.98425196850393704" header="0" footer="0"/>
  <pageSetup paperSize="9" scale="52" fitToWidth="2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Q55"/>
  <sheetViews>
    <sheetView showGridLines="0" zoomScaleNormal="100" zoomScaleSheetLayoutView="100" workbookViewId="0">
      <selection sqref="A1:K1"/>
    </sheetView>
  </sheetViews>
  <sheetFormatPr baseColWidth="10" defaultRowHeight="12.75"/>
  <cols>
    <col min="1" max="1" width="3.42578125" customWidth="1"/>
    <col min="2" max="2" width="3.7109375" customWidth="1"/>
    <col min="3" max="3" width="3.42578125" customWidth="1"/>
    <col min="4" max="4" width="3.7109375" customWidth="1"/>
    <col min="5" max="5" width="30" customWidth="1"/>
    <col min="6" max="6" width="8" customWidth="1"/>
    <col min="7" max="9" width="8.42578125" customWidth="1"/>
    <col min="10" max="10" width="9" customWidth="1"/>
    <col min="11" max="11" width="8" customWidth="1"/>
    <col min="12" max="12" width="8.42578125" customWidth="1"/>
    <col min="13" max="13" width="9.140625" customWidth="1"/>
    <col min="14" max="15" width="9" customWidth="1"/>
    <col min="16" max="16" width="10.42578125" customWidth="1"/>
  </cols>
  <sheetData>
    <row r="1" spans="1:16">
      <c r="A1" s="196" t="s">
        <v>204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</row>
    <row r="2" spans="1:16">
      <c r="A2" s="197" t="s">
        <v>0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</row>
    <row r="3" spans="1:16">
      <c r="A3" s="33"/>
      <c r="B3" s="33"/>
      <c r="C3" s="33"/>
      <c r="D3" s="34"/>
      <c r="E3" s="34"/>
      <c r="F3" s="33"/>
      <c r="G3" s="33"/>
      <c r="H3" s="31"/>
      <c r="I3" s="31"/>
      <c r="J3" s="31"/>
    </row>
    <row r="4" spans="1:16" s="31" customFormat="1">
      <c r="A4" s="35"/>
      <c r="B4" s="35"/>
      <c r="C4" s="36" t="s">
        <v>105</v>
      </c>
      <c r="D4" s="36"/>
      <c r="E4" s="36"/>
      <c r="F4" s="105">
        <v>1999</v>
      </c>
      <c r="G4" s="105">
        <v>2000</v>
      </c>
      <c r="H4" s="105">
        <v>2001</v>
      </c>
      <c r="I4" s="105">
        <v>2002</v>
      </c>
      <c r="J4" s="105">
        <v>2003</v>
      </c>
      <c r="K4" s="105">
        <v>2004</v>
      </c>
      <c r="L4" s="105">
        <v>2005</v>
      </c>
      <c r="M4" s="105">
        <v>2006</v>
      </c>
      <c r="N4" s="105">
        <v>2007</v>
      </c>
      <c r="O4" s="105">
        <v>2008</v>
      </c>
      <c r="P4" s="105">
        <v>2009</v>
      </c>
    </row>
    <row r="5" spans="1:16" s="31" customFormat="1"/>
    <row r="6" spans="1:16" s="31" customFormat="1">
      <c r="A6" s="29" t="s">
        <v>106</v>
      </c>
      <c r="F6" s="172">
        <v>75.192611025121508</v>
      </c>
      <c r="G6" s="172">
        <v>70.457889989999998</v>
      </c>
      <c r="H6" s="172">
        <v>47.546785449999994</v>
      </c>
      <c r="I6" s="172">
        <v>29.941013525190002</v>
      </c>
      <c r="J6" s="172">
        <v>27.112911430000004</v>
      </c>
      <c r="K6" s="172">
        <v>37.370956210000003</v>
      </c>
      <c r="L6" s="172">
        <v>86.409687439999999</v>
      </c>
      <c r="M6" s="172">
        <v>165.00708365586814</v>
      </c>
      <c r="N6" s="172">
        <v>258.61159558937385</v>
      </c>
      <c r="O6" s="172">
        <v>186.93238097225287</v>
      </c>
      <c r="P6" s="172">
        <v>32.803600942447822</v>
      </c>
    </row>
    <row r="7" spans="1:16" s="31" customFormat="1">
      <c r="A7" s="29"/>
      <c r="F7" s="172"/>
      <c r="G7" s="172"/>
      <c r="H7" s="172"/>
      <c r="I7" s="172"/>
      <c r="J7" s="173"/>
      <c r="K7" s="95"/>
      <c r="L7" s="95"/>
      <c r="M7" s="95"/>
      <c r="N7" s="95"/>
      <c r="O7" s="95"/>
      <c r="P7" s="95"/>
    </row>
    <row r="8" spans="1:16" s="31" customFormat="1">
      <c r="F8" s="172"/>
      <c r="G8" s="172"/>
      <c r="H8" s="172"/>
      <c r="I8" s="172"/>
      <c r="J8" s="173"/>
      <c r="K8" s="95"/>
      <c r="L8" s="95"/>
      <c r="M8" s="95"/>
      <c r="N8" s="95"/>
      <c r="O8" s="95"/>
    </row>
    <row r="9" spans="1:16" s="31" customFormat="1">
      <c r="A9" s="31" t="s">
        <v>107</v>
      </c>
      <c r="E9" s="38"/>
      <c r="F9" s="172">
        <v>5.2</v>
      </c>
      <c r="G9" s="172">
        <v>5.58</v>
      </c>
      <c r="H9" s="172">
        <v>6.05</v>
      </c>
      <c r="I9" s="172">
        <v>6</v>
      </c>
      <c r="J9" s="172">
        <v>6</v>
      </c>
      <c r="K9" s="172">
        <v>6</v>
      </c>
      <c r="L9" s="172">
        <v>6.5</v>
      </c>
      <c r="M9" s="80">
        <v>6.2089999999999996</v>
      </c>
      <c r="N9" s="80">
        <v>5.9593224761904802</v>
      </c>
      <c r="O9" s="80">
        <v>5.9593224761904802</v>
      </c>
      <c r="P9" s="80">
        <v>6.9080000000000004</v>
      </c>
    </row>
    <row r="10" spans="1:16" s="31" customFormat="1">
      <c r="F10" s="172"/>
      <c r="G10" s="172"/>
      <c r="H10" s="172"/>
      <c r="I10" s="172"/>
      <c r="J10" s="173"/>
      <c r="K10" s="95"/>
      <c r="L10" s="95"/>
      <c r="M10" s="95"/>
      <c r="N10" s="95"/>
      <c r="O10" s="95"/>
    </row>
    <row r="11" spans="1:16" s="31" customFormat="1">
      <c r="A11" s="31" t="s">
        <v>108</v>
      </c>
      <c r="F11" s="172">
        <v>69.992611025121505</v>
      </c>
      <c r="G11" s="172">
        <v>64.87788999</v>
      </c>
      <c r="H11" s="172">
        <v>41.496785449999997</v>
      </c>
      <c r="I11" s="172">
        <v>23.941013525190002</v>
      </c>
      <c r="J11" s="172">
        <v>21.112911430000004</v>
      </c>
      <c r="K11" s="172">
        <v>31.370956210000003</v>
      </c>
      <c r="L11" s="172">
        <v>79.909687439999999</v>
      </c>
      <c r="M11" s="172">
        <v>158.79808365586814</v>
      </c>
      <c r="N11" s="172">
        <v>252.65227311318338</v>
      </c>
      <c r="O11" s="172">
        <v>180.97305849606238</v>
      </c>
      <c r="P11" s="172">
        <v>25.895600942447821</v>
      </c>
    </row>
    <row r="12" spans="1:16" s="31" customFormat="1">
      <c r="F12" s="172"/>
      <c r="G12" s="172"/>
      <c r="H12" s="172"/>
      <c r="I12" s="172"/>
      <c r="J12" s="172"/>
      <c r="K12" s="80"/>
      <c r="L12" s="80"/>
      <c r="M12" s="80"/>
      <c r="N12" s="80"/>
      <c r="O12" s="80"/>
      <c r="P12" s="80"/>
    </row>
    <row r="13" spans="1:16" s="31" customFormat="1">
      <c r="B13" s="31" t="s">
        <v>109</v>
      </c>
      <c r="F13" s="172">
        <v>0</v>
      </c>
      <c r="G13" s="172">
        <v>0</v>
      </c>
      <c r="H13" s="172">
        <v>0</v>
      </c>
      <c r="I13" s="172">
        <v>0</v>
      </c>
      <c r="J13" s="172">
        <v>0</v>
      </c>
      <c r="K13" s="172">
        <v>0</v>
      </c>
      <c r="L13" s="172">
        <v>0</v>
      </c>
      <c r="M13" s="172">
        <v>0</v>
      </c>
      <c r="N13" s="172">
        <v>0</v>
      </c>
      <c r="O13" s="172">
        <v>0</v>
      </c>
      <c r="P13" s="172">
        <v>0</v>
      </c>
    </row>
    <row r="14" spans="1:16" s="31" customFormat="1">
      <c r="B14" s="31" t="s">
        <v>110</v>
      </c>
      <c r="F14" s="172">
        <v>0</v>
      </c>
      <c r="G14" s="172">
        <v>0</v>
      </c>
      <c r="H14" s="172">
        <v>0</v>
      </c>
      <c r="I14" s="172">
        <v>0</v>
      </c>
      <c r="J14" s="172">
        <v>0</v>
      </c>
      <c r="K14" s="172">
        <v>0</v>
      </c>
      <c r="L14" s="172">
        <v>0</v>
      </c>
      <c r="M14" s="172">
        <v>0</v>
      </c>
      <c r="N14" s="172">
        <v>0</v>
      </c>
      <c r="O14" s="172">
        <v>0</v>
      </c>
      <c r="P14" s="172">
        <v>0</v>
      </c>
    </row>
    <row r="15" spans="1:16" s="31" customFormat="1">
      <c r="B15" s="31" t="s">
        <v>111</v>
      </c>
      <c r="F15" s="172">
        <v>69.992611025121505</v>
      </c>
      <c r="G15" s="172">
        <v>64.87788999</v>
      </c>
      <c r="H15" s="172">
        <v>41.496785449999997</v>
      </c>
      <c r="I15" s="172">
        <v>23.941013525190002</v>
      </c>
      <c r="J15" s="172">
        <v>21.112911430000004</v>
      </c>
      <c r="K15" s="172">
        <v>31.370956210000003</v>
      </c>
      <c r="L15" s="172">
        <v>79.909687439999999</v>
      </c>
      <c r="M15" s="172">
        <v>158.79808365586814</v>
      </c>
      <c r="N15" s="172">
        <v>252.65227311318338</v>
      </c>
      <c r="O15" s="172">
        <v>180.97305849606238</v>
      </c>
      <c r="P15" s="172">
        <v>25.895600942447821</v>
      </c>
    </row>
    <row r="16" spans="1:16" s="31" customFormat="1">
      <c r="B16" s="38"/>
      <c r="C16" s="31" t="s">
        <v>112</v>
      </c>
      <c r="F16" s="172">
        <v>48.951928180000003</v>
      </c>
      <c r="G16" s="172">
        <v>44.741889989999997</v>
      </c>
      <c r="H16" s="172">
        <v>27.2041048</v>
      </c>
      <c r="I16" s="172">
        <v>13.8902137</v>
      </c>
      <c r="J16" s="172">
        <v>11.638121030000001</v>
      </c>
      <c r="K16" s="172">
        <v>16.13597948</v>
      </c>
      <c r="L16" s="172">
        <v>50.771663480000001</v>
      </c>
      <c r="M16" s="80">
        <v>75.677432069999995</v>
      </c>
      <c r="N16" s="80">
        <v>62.088999999999999</v>
      </c>
      <c r="O16" s="80">
        <v>64.308273999999983</v>
      </c>
      <c r="P16" s="80">
        <v>13.490667</v>
      </c>
    </row>
    <row r="17" spans="1:16" s="31" customFormat="1">
      <c r="B17" s="38"/>
      <c r="C17" s="31" t="s">
        <v>113</v>
      </c>
      <c r="F17" s="172">
        <v>21.040682845121498</v>
      </c>
      <c r="G17" s="172">
        <v>20.135999999999999</v>
      </c>
      <c r="H17" s="172">
        <v>14.292680649999999</v>
      </c>
      <c r="I17" s="172">
        <v>10.050799825190001</v>
      </c>
      <c r="J17" s="172">
        <v>9.4747904000000016</v>
      </c>
      <c r="K17" s="172">
        <v>15.234976730000001</v>
      </c>
      <c r="L17" s="172">
        <v>29.138023959999998</v>
      </c>
      <c r="M17" s="172">
        <v>83.12065158586816</v>
      </c>
      <c r="N17" s="172">
        <v>190.56327311318339</v>
      </c>
      <c r="O17" s="172">
        <v>116.6647844960624</v>
      </c>
      <c r="P17" s="172">
        <v>12.404933942447823</v>
      </c>
    </row>
    <row r="18" spans="1:16" s="31" customFormat="1">
      <c r="B18" s="38"/>
      <c r="F18" s="37"/>
      <c r="G18" s="174"/>
      <c r="H18" s="37"/>
      <c r="I18" s="80"/>
      <c r="J18" s="80"/>
      <c r="K18" s="80"/>
      <c r="L18" s="80"/>
      <c r="M18" s="80"/>
      <c r="N18" s="80"/>
      <c r="O18" s="80"/>
      <c r="P18" s="80"/>
    </row>
    <row r="19" spans="1:16" s="31" customFormat="1">
      <c r="F19" s="37"/>
      <c r="G19" s="174"/>
      <c r="H19" s="37"/>
      <c r="I19" s="37"/>
      <c r="J19" s="95"/>
      <c r="K19" s="95"/>
      <c r="L19" s="95"/>
      <c r="M19" s="95"/>
      <c r="N19" s="95"/>
      <c r="O19" s="95"/>
      <c r="P19" s="95"/>
    </row>
    <row r="20" spans="1:16" s="31" customFormat="1">
      <c r="A20" s="29" t="s">
        <v>114</v>
      </c>
      <c r="F20" s="172">
        <v>1381.9388766255788</v>
      </c>
      <c r="G20" s="172">
        <v>1481.0347420114433</v>
      </c>
      <c r="H20" s="172">
        <v>1382.5140571447821</v>
      </c>
      <c r="I20" s="172">
        <v>1334.71476617503</v>
      </c>
      <c r="J20" s="172">
        <v>1554.7795925655289</v>
      </c>
      <c r="K20" s="172">
        <v>1939.7951632375</v>
      </c>
      <c r="L20" s="172">
        <v>2028.05594524</v>
      </c>
      <c r="M20" s="172">
        <v>2115.0337041949997</v>
      </c>
      <c r="N20" s="172">
        <v>2305.4925752667164</v>
      </c>
      <c r="O20" s="172">
        <v>1776.818339248784</v>
      </c>
      <c r="P20" s="172">
        <v>1471.9415133350378</v>
      </c>
    </row>
    <row r="21" spans="1:16" s="31" customFormat="1">
      <c r="A21" s="29"/>
      <c r="F21" s="174"/>
      <c r="G21" s="174"/>
      <c r="H21" s="37"/>
      <c r="I21" s="37"/>
      <c r="J21" s="95"/>
      <c r="K21" s="95"/>
      <c r="L21" s="95"/>
      <c r="M21" s="95"/>
      <c r="N21" s="95"/>
      <c r="O21" s="95"/>
      <c r="P21" s="95"/>
    </row>
    <row r="22" spans="1:16" s="31" customFormat="1">
      <c r="A22" s="29"/>
      <c r="F22" s="174"/>
      <c r="G22" s="174"/>
      <c r="H22" s="37"/>
      <c r="I22" s="37"/>
      <c r="J22" s="95"/>
      <c r="K22" s="95"/>
      <c r="L22" s="95"/>
      <c r="M22" s="95"/>
      <c r="N22" s="95"/>
      <c r="O22" s="95"/>
      <c r="P22" s="95"/>
    </row>
    <row r="23" spans="1:16" s="31" customFormat="1">
      <c r="A23" s="29"/>
      <c r="F23" s="174"/>
      <c r="G23" s="174"/>
      <c r="H23" s="37"/>
      <c r="I23" s="37"/>
      <c r="J23" s="95"/>
      <c r="K23" s="95"/>
      <c r="L23" s="95"/>
      <c r="M23" s="95"/>
      <c r="N23" s="95"/>
      <c r="O23" s="95"/>
      <c r="P23" s="95"/>
    </row>
    <row r="24" spans="1:16" s="31" customFormat="1">
      <c r="F24" s="37"/>
      <c r="G24" s="174"/>
      <c r="H24" s="37"/>
      <c r="I24" s="37"/>
      <c r="J24" s="95"/>
      <c r="K24" s="95"/>
      <c r="L24" s="95"/>
      <c r="M24" s="95"/>
      <c r="N24" s="95"/>
      <c r="O24" s="95"/>
      <c r="P24" s="95"/>
    </row>
    <row r="25" spans="1:16" s="31" customFormat="1">
      <c r="A25" s="31" t="s">
        <v>107</v>
      </c>
      <c r="E25" s="38"/>
      <c r="F25" s="172">
        <v>5</v>
      </c>
      <c r="G25" s="172">
        <v>6</v>
      </c>
      <c r="H25" s="172">
        <v>6.9326999999999996</v>
      </c>
      <c r="I25" s="172">
        <v>7.2812530673899998</v>
      </c>
      <c r="J25" s="173">
        <v>6.5046941728399998</v>
      </c>
      <c r="K25" s="173">
        <v>6.5</v>
      </c>
      <c r="L25" s="173">
        <v>5.8</v>
      </c>
      <c r="M25" s="175">
        <v>5.2380000000000004</v>
      </c>
      <c r="N25" s="175">
        <v>5.306</v>
      </c>
      <c r="O25" s="175">
        <v>5.6556282539682803</v>
      </c>
      <c r="P25" s="175">
        <v>6.3914060882936683</v>
      </c>
    </row>
    <row r="26" spans="1:16" s="31" customFormat="1">
      <c r="F26" s="172"/>
      <c r="G26" s="172"/>
      <c r="H26" s="172"/>
      <c r="I26" s="172"/>
      <c r="J26" s="173"/>
      <c r="K26" s="95"/>
      <c r="L26" s="95"/>
      <c r="M26" s="95"/>
      <c r="N26" s="95"/>
      <c r="O26" s="95"/>
      <c r="P26" s="95"/>
    </row>
    <row r="27" spans="1:16" s="31" customFormat="1">
      <c r="A27" s="31" t="s">
        <v>108</v>
      </c>
      <c r="F27" s="172">
        <v>1376.9388766255788</v>
      </c>
      <c r="G27" s="172">
        <v>1475.0347420114433</v>
      </c>
      <c r="H27" s="172">
        <v>1375.5813571447818</v>
      </c>
      <c r="I27" s="172">
        <v>1327.43351310764</v>
      </c>
      <c r="J27" s="172">
        <v>1548.274898392689</v>
      </c>
      <c r="K27" s="172">
        <v>1933.2951632375</v>
      </c>
      <c r="L27" s="172">
        <v>2022.2559452400001</v>
      </c>
      <c r="M27" s="172">
        <v>2109.7957041949999</v>
      </c>
      <c r="N27" s="172">
        <v>2300.1865752667163</v>
      </c>
      <c r="O27" s="172">
        <v>1771.1627109948158</v>
      </c>
      <c r="P27" s="172">
        <v>1465.5501072467441</v>
      </c>
    </row>
    <row r="28" spans="1:16" s="31" customFormat="1">
      <c r="F28" s="172"/>
      <c r="G28" s="172"/>
      <c r="H28" s="172"/>
      <c r="I28" s="172"/>
      <c r="J28" s="173"/>
      <c r="K28" s="95"/>
      <c r="L28" s="95"/>
      <c r="M28" s="80"/>
      <c r="N28" s="95"/>
      <c r="O28" s="95"/>
      <c r="P28" s="95"/>
    </row>
    <row r="29" spans="1:16" s="31" customFormat="1">
      <c r="B29" s="31" t="s">
        <v>109</v>
      </c>
      <c r="F29" s="172">
        <v>249.01992380518709</v>
      </c>
      <c r="G29" s="172">
        <v>329.30674201144325</v>
      </c>
      <c r="H29" s="172">
        <v>381.79035714478186</v>
      </c>
      <c r="I29" s="172">
        <v>405.79451310764006</v>
      </c>
      <c r="J29" s="172">
        <v>594.87789839268896</v>
      </c>
      <c r="K29" s="172">
        <v>963.96816323749999</v>
      </c>
      <c r="L29" s="172">
        <v>1003.9389452400001</v>
      </c>
      <c r="M29" s="172">
        <v>977.36270419500011</v>
      </c>
      <c r="N29" s="172">
        <v>1159.9985752667162</v>
      </c>
      <c r="O29" s="172">
        <v>786.76771099481607</v>
      </c>
      <c r="P29" s="172">
        <v>821.63310724674409</v>
      </c>
    </row>
    <row r="30" spans="1:16" s="31" customFormat="1">
      <c r="C30" s="31" t="s">
        <v>115</v>
      </c>
      <c r="F30" s="172"/>
      <c r="G30" s="172"/>
      <c r="H30" s="172"/>
      <c r="I30" s="172"/>
      <c r="J30" s="173"/>
      <c r="K30" s="95"/>
      <c r="L30" s="95"/>
      <c r="M30" s="95"/>
      <c r="N30" s="95"/>
      <c r="O30" s="95"/>
      <c r="P30" s="95"/>
    </row>
    <row r="31" spans="1:16" s="31" customFormat="1">
      <c r="C31" s="31" t="s">
        <v>116</v>
      </c>
      <c r="F31" s="172">
        <v>249.01992380518709</v>
      </c>
      <c r="G31" s="172">
        <v>279.56574201144326</v>
      </c>
      <c r="H31" s="172">
        <v>332.97635714478184</v>
      </c>
      <c r="I31" s="172">
        <v>301.91951310764006</v>
      </c>
      <c r="J31" s="172">
        <v>429.88189839268898</v>
      </c>
      <c r="K31" s="172">
        <v>700.38316323749996</v>
      </c>
      <c r="L31" s="172">
        <v>769.29494524000006</v>
      </c>
      <c r="M31" s="172">
        <v>784.33070419500007</v>
      </c>
      <c r="N31" s="172">
        <v>919.11257526671625</v>
      </c>
      <c r="O31" s="172">
        <v>629.08071099481606</v>
      </c>
      <c r="P31" s="172">
        <v>670.72310724674412</v>
      </c>
    </row>
    <row r="32" spans="1:16" s="31" customFormat="1">
      <c r="B32" s="38"/>
      <c r="D32" s="31" t="s">
        <v>117</v>
      </c>
      <c r="F32" s="172">
        <v>235.74219892277054</v>
      </c>
      <c r="G32" s="172">
        <v>239</v>
      </c>
      <c r="H32" s="172">
        <v>286.20980963339366</v>
      </c>
      <c r="I32" s="172">
        <v>263.57200055964006</v>
      </c>
      <c r="J32" s="172">
        <v>288.64653550907019</v>
      </c>
      <c r="K32" s="172">
        <v>277.88514599185555</v>
      </c>
      <c r="L32" s="172">
        <v>369.34769726435565</v>
      </c>
      <c r="M32" s="172">
        <v>388.90791487500007</v>
      </c>
      <c r="N32" s="172">
        <v>507.61681109671622</v>
      </c>
      <c r="O32" s="172">
        <v>331.28229199999998</v>
      </c>
      <c r="P32" s="172">
        <v>414.72172446774425</v>
      </c>
    </row>
    <row r="33" spans="1:16" s="31" customFormat="1">
      <c r="B33" s="38"/>
      <c r="D33" s="31" t="s">
        <v>118</v>
      </c>
      <c r="F33" s="172">
        <v>13.277724882416553</v>
      </c>
      <c r="G33" s="172">
        <v>40.565742011443248</v>
      </c>
      <c r="H33" s="172">
        <v>46.766547511388168</v>
      </c>
      <c r="I33" s="172">
        <v>38.347512547999997</v>
      </c>
      <c r="J33" s="172">
        <v>141.23536288361879</v>
      </c>
      <c r="K33" s="172">
        <v>422.49801724564441</v>
      </c>
      <c r="L33" s="172">
        <v>399.94724797564442</v>
      </c>
      <c r="M33" s="172">
        <v>395.42278931999999</v>
      </c>
      <c r="N33" s="172">
        <v>411.49576416999997</v>
      </c>
      <c r="O33" s="172">
        <v>297.79841899481607</v>
      </c>
      <c r="P33" s="172">
        <v>256.00138277899981</v>
      </c>
    </row>
    <row r="34" spans="1:16" s="31" customFormat="1">
      <c r="F34" s="172"/>
      <c r="G34" s="172"/>
      <c r="H34" s="172"/>
      <c r="I34" s="40"/>
      <c r="J34" s="94"/>
      <c r="K34" s="94"/>
      <c r="L34" s="94"/>
      <c r="M34" s="40"/>
      <c r="N34" s="94"/>
      <c r="O34" s="94"/>
      <c r="P34" s="94"/>
    </row>
    <row r="35" spans="1:16" s="31" customFormat="1">
      <c r="B35" s="38"/>
      <c r="C35" s="31" t="s">
        <v>119</v>
      </c>
      <c r="F35" s="172">
        <v>0</v>
      </c>
      <c r="G35" s="172">
        <v>49.741</v>
      </c>
      <c r="H35" s="172">
        <v>48.814</v>
      </c>
      <c r="I35" s="172">
        <v>103.875</v>
      </c>
      <c r="J35" s="172">
        <v>164.99599999999998</v>
      </c>
      <c r="K35" s="172">
        <v>263.58499999999998</v>
      </c>
      <c r="L35" s="172">
        <v>234.64400000000001</v>
      </c>
      <c r="M35" s="172">
        <v>193.03200000000001</v>
      </c>
      <c r="N35" s="172">
        <v>240.88599999999997</v>
      </c>
      <c r="O35" s="172">
        <v>157.68700000000001</v>
      </c>
      <c r="P35" s="172">
        <v>150.91</v>
      </c>
    </row>
    <row r="36" spans="1:16" s="31" customFormat="1">
      <c r="F36" s="172"/>
      <c r="G36" s="172"/>
      <c r="H36" s="172"/>
      <c r="I36" s="172"/>
      <c r="J36" s="173"/>
      <c r="K36" s="95"/>
      <c r="L36" s="95"/>
      <c r="M36" s="95"/>
      <c r="N36" s="95"/>
      <c r="O36" s="95"/>
      <c r="P36" s="95"/>
    </row>
    <row r="37" spans="1:16" s="31" customFormat="1">
      <c r="B37" s="31" t="s">
        <v>110</v>
      </c>
      <c r="F37" s="172">
        <v>390.37995282039185</v>
      </c>
      <c r="G37" s="172">
        <v>462.87299999999999</v>
      </c>
      <c r="H37" s="172">
        <v>300.54199999999997</v>
      </c>
      <c r="I37" s="172">
        <v>291.83999999999997</v>
      </c>
      <c r="J37" s="172">
        <v>317.49099999999999</v>
      </c>
      <c r="K37" s="172">
        <v>344.09500000000003</v>
      </c>
      <c r="L37" s="172">
        <v>372.25099999999998</v>
      </c>
      <c r="M37" s="172">
        <v>416.42599999999999</v>
      </c>
      <c r="N37" s="172">
        <v>399.00099999999998</v>
      </c>
      <c r="O37" s="172">
        <v>336.93799999999999</v>
      </c>
      <c r="P37" s="172">
        <v>65.451999999999998</v>
      </c>
    </row>
    <row r="38" spans="1:16" s="31" customFormat="1">
      <c r="C38" s="31" t="s">
        <v>115</v>
      </c>
      <c r="F38" s="172"/>
      <c r="G38" s="172"/>
      <c r="H38" s="172"/>
      <c r="I38" s="172"/>
      <c r="J38" s="172"/>
      <c r="K38" s="80"/>
      <c r="L38" s="80"/>
      <c r="M38" s="80"/>
      <c r="N38" s="80"/>
      <c r="O38" s="80"/>
      <c r="P38" s="80"/>
    </row>
    <row r="39" spans="1:16" s="31" customFormat="1">
      <c r="B39" s="38"/>
      <c r="C39" s="31" t="s">
        <v>116</v>
      </c>
      <c r="F39" s="172">
        <v>7.9528203918581234E-3</v>
      </c>
      <c r="G39" s="172">
        <v>0</v>
      </c>
      <c r="H39" s="172">
        <v>0</v>
      </c>
      <c r="I39" s="172">
        <v>0</v>
      </c>
      <c r="J39" s="172">
        <v>0</v>
      </c>
      <c r="K39" s="172">
        <v>0</v>
      </c>
      <c r="L39" s="172">
        <v>0</v>
      </c>
      <c r="M39" s="172">
        <v>0</v>
      </c>
      <c r="N39" s="172">
        <v>0</v>
      </c>
      <c r="O39" s="172">
        <v>0</v>
      </c>
      <c r="P39" s="172">
        <v>0</v>
      </c>
    </row>
    <row r="40" spans="1:16" s="31" customFormat="1">
      <c r="F40" s="172"/>
      <c r="G40" s="172"/>
      <c r="H40" s="172"/>
      <c r="I40" s="172"/>
      <c r="J40" s="173"/>
      <c r="K40" s="95"/>
      <c r="L40" s="95"/>
      <c r="M40" s="95"/>
      <c r="N40" s="95"/>
      <c r="O40" s="95"/>
      <c r="P40" s="95"/>
    </row>
    <row r="41" spans="1:16" s="31" customFormat="1">
      <c r="B41" s="38"/>
      <c r="C41" s="31" t="s">
        <v>120</v>
      </c>
      <c r="F41" s="172">
        <v>390.37200000000001</v>
      </c>
      <c r="G41" s="172">
        <v>462.87299999999999</v>
      </c>
      <c r="H41" s="172">
        <v>300.54199999999997</v>
      </c>
      <c r="I41" s="172">
        <v>291.83999999999997</v>
      </c>
      <c r="J41" s="172">
        <v>317.49099999999999</v>
      </c>
      <c r="K41" s="172">
        <v>344.09500000000003</v>
      </c>
      <c r="L41" s="172">
        <v>372.25099999999998</v>
      </c>
      <c r="M41" s="172">
        <v>416.42599999999999</v>
      </c>
      <c r="N41" s="172">
        <v>399.00099999999998</v>
      </c>
      <c r="O41" s="172">
        <v>336.93799999999999</v>
      </c>
      <c r="P41" s="172">
        <v>65.451999999999998</v>
      </c>
    </row>
    <row r="42" spans="1:16" s="31" customFormat="1">
      <c r="F42" s="172"/>
      <c r="G42" s="172"/>
      <c r="H42" s="172"/>
      <c r="I42" s="172"/>
      <c r="J42" s="172"/>
      <c r="K42" s="80"/>
      <c r="L42" s="80"/>
      <c r="M42" s="80"/>
      <c r="N42" s="80"/>
      <c r="O42" s="80"/>
      <c r="P42" s="80"/>
    </row>
    <row r="43" spans="1:16" s="31" customFormat="1">
      <c r="B43" s="31" t="s">
        <v>111</v>
      </c>
      <c r="F43" s="172">
        <v>737.53899999999999</v>
      </c>
      <c r="G43" s="172">
        <v>682.85500000000002</v>
      </c>
      <c r="H43" s="172">
        <v>693.24900000000002</v>
      </c>
      <c r="I43" s="172">
        <v>629.79899999999998</v>
      </c>
      <c r="J43" s="172">
        <v>635.90599999999995</v>
      </c>
      <c r="K43" s="172">
        <v>625.23199999999997</v>
      </c>
      <c r="L43" s="172">
        <v>646.06600000000003</v>
      </c>
      <c r="M43" s="172">
        <v>716.00699999999995</v>
      </c>
      <c r="N43" s="172">
        <v>741.18700000000001</v>
      </c>
      <c r="O43" s="172">
        <v>647.45699999999999</v>
      </c>
      <c r="P43" s="172">
        <v>578.46500000000003</v>
      </c>
    </row>
    <row r="44" spans="1:16" s="31" customFormat="1">
      <c r="B44" s="38"/>
      <c r="C44" s="31" t="s">
        <v>121</v>
      </c>
      <c r="F44" s="172">
        <v>709.44299999999998</v>
      </c>
      <c r="G44" s="172">
        <v>649.48800000000006</v>
      </c>
      <c r="H44" s="172">
        <v>668.28800000000001</v>
      </c>
      <c r="I44" s="172">
        <v>619.14599999999996</v>
      </c>
      <c r="J44" s="172">
        <v>631.89099999999996</v>
      </c>
      <c r="K44" s="172">
        <v>623.59899999999993</v>
      </c>
      <c r="L44" s="172">
        <v>645.90899999999999</v>
      </c>
      <c r="M44" s="172">
        <v>716.00699999999995</v>
      </c>
      <c r="N44" s="172">
        <v>741.18700000000001</v>
      </c>
      <c r="O44" s="172">
        <v>647.45699999999999</v>
      </c>
      <c r="P44" s="172">
        <v>578.46500000000003</v>
      </c>
    </row>
    <row r="45" spans="1:16" s="31" customFormat="1">
      <c r="B45" s="38"/>
      <c r="C45" s="31" t="s">
        <v>122</v>
      </c>
      <c r="F45" s="172">
        <v>28.096</v>
      </c>
      <c r="G45" s="172">
        <v>33.366999999999997</v>
      </c>
      <c r="H45" s="172">
        <v>24.960999999999999</v>
      </c>
      <c r="I45" s="172">
        <v>10.653</v>
      </c>
      <c r="J45" s="172">
        <v>4.0149999999999997</v>
      </c>
      <c r="K45" s="172">
        <v>1.633</v>
      </c>
      <c r="L45" s="172">
        <v>0.157</v>
      </c>
      <c r="M45" s="172">
        <v>0</v>
      </c>
      <c r="N45" s="172">
        <v>0</v>
      </c>
      <c r="O45" s="172">
        <v>0</v>
      </c>
      <c r="P45" s="172">
        <v>0</v>
      </c>
    </row>
    <row r="46" spans="1:16" s="31" customFormat="1">
      <c r="B46" s="38"/>
      <c r="F46" s="172"/>
      <c r="G46" s="172"/>
      <c r="H46" s="172"/>
      <c r="I46" s="172"/>
      <c r="J46" s="173"/>
      <c r="K46" s="95"/>
      <c r="L46" s="95"/>
      <c r="M46" s="95"/>
      <c r="N46" s="95"/>
      <c r="O46" s="95"/>
      <c r="P46" s="95"/>
    </row>
    <row r="47" spans="1:16" s="31" customFormat="1">
      <c r="B47" s="38"/>
      <c r="F47" s="172"/>
      <c r="G47" s="172"/>
      <c r="H47" s="172"/>
      <c r="I47" s="172"/>
      <c r="J47" s="173"/>
      <c r="K47" s="95"/>
      <c r="L47" s="95"/>
      <c r="M47" s="95"/>
      <c r="N47" s="95"/>
      <c r="O47" s="95"/>
      <c r="P47" s="95"/>
    </row>
    <row r="48" spans="1:16" s="29" customFormat="1">
      <c r="A48" s="29" t="s">
        <v>104</v>
      </c>
      <c r="B48" s="39"/>
      <c r="F48" s="40">
        <v>-1306.7462656004573</v>
      </c>
      <c r="G48" s="40">
        <v>-1410.5768520214433</v>
      </c>
      <c r="H48" s="40">
        <v>-1334.9672716947821</v>
      </c>
      <c r="I48" s="40">
        <v>-1304.7737526498399</v>
      </c>
      <c r="J48" s="40">
        <v>-1527.666681135529</v>
      </c>
      <c r="K48" s="40">
        <v>-1902.4242070275</v>
      </c>
      <c r="L48" s="40">
        <v>-1941.6462578000001</v>
      </c>
      <c r="M48" s="40">
        <v>-1950.0266205391315</v>
      </c>
      <c r="N48" s="40">
        <v>-2046.8809796773426</v>
      </c>
      <c r="O48" s="40">
        <v>-1589.8859582765313</v>
      </c>
      <c r="P48" s="40">
        <v>-1439.1379123925899</v>
      </c>
    </row>
    <row r="49" spans="1:17" s="31" customFormat="1">
      <c r="A49" s="33"/>
      <c r="B49" s="33"/>
      <c r="C49" s="41"/>
      <c r="D49" s="41"/>
      <c r="E49" s="41"/>
      <c r="F49" s="41"/>
      <c r="G49" s="41"/>
      <c r="H49" s="41"/>
      <c r="I49" s="41"/>
      <c r="J49" s="96"/>
      <c r="K49" s="96"/>
      <c r="L49" s="96"/>
      <c r="M49" s="97"/>
      <c r="N49" s="97"/>
      <c r="O49" s="97"/>
      <c r="P49" s="97"/>
      <c r="Q49" s="33"/>
    </row>
    <row r="50" spans="1:17">
      <c r="A50" s="31"/>
      <c r="B50" s="31"/>
      <c r="C50" s="38"/>
      <c r="D50" s="38"/>
      <c r="E50" s="38"/>
      <c r="F50" s="42"/>
      <c r="G50" s="42"/>
      <c r="H50" s="38"/>
      <c r="I50" s="38"/>
      <c r="J50" s="38"/>
    </row>
    <row r="51" spans="1:17">
      <c r="A51" s="31"/>
      <c r="B51" s="29" t="s">
        <v>282</v>
      </c>
      <c r="C51" s="38"/>
      <c r="D51" s="38"/>
      <c r="E51" s="38"/>
      <c r="F51" s="42"/>
      <c r="G51" s="42"/>
      <c r="H51" s="38"/>
      <c r="I51" s="38"/>
      <c r="J51" s="38"/>
    </row>
    <row r="52" spans="1:17">
      <c r="A52" s="31"/>
      <c r="B52" s="29" t="s">
        <v>283</v>
      </c>
      <c r="C52" s="38"/>
      <c r="D52" s="38"/>
      <c r="E52" s="38"/>
      <c r="F52" s="42"/>
      <c r="G52" s="42"/>
      <c r="H52" s="38"/>
      <c r="I52" s="38"/>
      <c r="J52" s="38"/>
    </row>
    <row r="53" spans="1:17">
      <c r="A53" s="31"/>
      <c r="B53" s="29" t="s">
        <v>284</v>
      </c>
      <c r="C53" s="38"/>
      <c r="D53" s="38"/>
      <c r="E53" s="38"/>
      <c r="F53" s="42"/>
      <c r="G53" s="42"/>
      <c r="H53" s="38"/>
      <c r="I53" s="38"/>
      <c r="J53" s="38"/>
    </row>
    <row r="54" spans="1:17">
      <c r="A54" s="31"/>
      <c r="B54" s="31"/>
      <c r="C54" s="38"/>
      <c r="D54" s="38"/>
      <c r="E54" s="38"/>
      <c r="F54" s="42"/>
      <c r="G54" s="42"/>
      <c r="H54" s="38"/>
      <c r="I54" s="38"/>
      <c r="J54" s="38"/>
    </row>
    <row r="55" spans="1:17">
      <c r="A55" s="31"/>
      <c r="B55" s="29" t="s">
        <v>285</v>
      </c>
      <c r="C55" s="38"/>
      <c r="D55" s="38"/>
      <c r="E55" s="38"/>
      <c r="F55" s="42"/>
      <c r="G55" s="42"/>
      <c r="H55" s="38"/>
      <c r="I55" s="38"/>
      <c r="J55" s="38"/>
    </row>
  </sheetData>
  <mergeCells count="2">
    <mergeCell ref="A1:K1"/>
    <mergeCell ref="A2:K2"/>
  </mergeCells>
  <phoneticPr fontId="0" type="noConversion"/>
  <pageMargins left="0.74803149606299213" right="0.74803149606299213" top="1.5342519685039371" bottom="0.98425196850393704" header="0" footer="0"/>
  <pageSetup paperSize="9" scale="57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K30"/>
  <sheetViews>
    <sheetView showGridLines="0" zoomScaleNormal="100" zoomScaleSheetLayoutView="100" workbookViewId="0">
      <selection sqref="A1:I1"/>
    </sheetView>
  </sheetViews>
  <sheetFormatPr baseColWidth="10" defaultColWidth="11" defaultRowHeight="12.75"/>
  <cols>
    <col min="1" max="1" width="40" style="106" customWidth="1"/>
    <col min="2" max="3" width="10.85546875" style="106" bestFit="1" customWidth="1"/>
    <col min="4" max="4" width="10.5703125" style="106" bestFit="1" customWidth="1"/>
    <col min="5" max="5" width="9.85546875" style="106" bestFit="1" customWidth="1"/>
    <col min="6" max="6" width="11.28515625" style="106" bestFit="1" customWidth="1"/>
    <col min="7" max="8" width="10.85546875" style="106" bestFit="1" customWidth="1"/>
    <col min="9" max="9" width="10.5703125" style="106" bestFit="1" customWidth="1"/>
    <col min="10" max="10" width="10.5703125" style="106" customWidth="1"/>
    <col min="11" max="11" width="11.140625" style="106" customWidth="1"/>
    <col min="12" max="16384" width="11" style="106"/>
  </cols>
  <sheetData>
    <row r="1" spans="1:11">
      <c r="A1" s="193" t="s">
        <v>207</v>
      </c>
      <c r="B1" s="193"/>
      <c r="C1" s="193"/>
      <c r="D1" s="193"/>
      <c r="E1" s="193"/>
      <c r="F1" s="193"/>
      <c r="G1" s="193"/>
      <c r="H1" s="193"/>
      <c r="I1" s="193"/>
      <c r="J1" s="151"/>
    </row>
    <row r="2" spans="1:11">
      <c r="A2" s="198" t="s">
        <v>208</v>
      </c>
      <c r="B2" s="198"/>
      <c r="C2" s="198"/>
      <c r="D2" s="198"/>
      <c r="E2" s="198"/>
      <c r="F2" s="198"/>
      <c r="G2" s="198"/>
      <c r="H2" s="198"/>
      <c r="I2" s="198"/>
      <c r="J2" s="152"/>
    </row>
    <row r="3" spans="1:11">
      <c r="A3" s="107"/>
      <c r="B3" s="107"/>
      <c r="C3" s="107"/>
      <c r="D3" s="107"/>
      <c r="E3" s="107"/>
      <c r="F3" s="107"/>
      <c r="G3" s="107"/>
      <c r="H3" s="107"/>
      <c r="I3" s="107"/>
      <c r="J3" s="107"/>
      <c r="K3" s="107"/>
    </row>
    <row r="5" spans="1:11" s="30" customFormat="1">
      <c r="A5" s="108" t="s">
        <v>209</v>
      </c>
      <c r="B5" s="192">
        <v>2000</v>
      </c>
      <c r="C5" s="192">
        <v>2001</v>
      </c>
      <c r="D5" s="192">
        <v>2002</v>
      </c>
      <c r="E5" s="192">
        <v>2003</v>
      </c>
      <c r="F5" s="192">
        <v>2004</v>
      </c>
      <c r="G5" s="192">
        <v>2005</v>
      </c>
      <c r="H5" s="192" t="s">
        <v>275</v>
      </c>
      <c r="I5" s="192" t="s">
        <v>276</v>
      </c>
      <c r="J5" s="192" t="s">
        <v>277</v>
      </c>
      <c r="K5" s="192" t="s">
        <v>286</v>
      </c>
    </row>
    <row r="6" spans="1:11">
      <c r="A6" s="109"/>
      <c r="B6" s="110"/>
      <c r="C6" s="110"/>
      <c r="D6" s="107"/>
      <c r="E6" s="107"/>
      <c r="F6" s="107"/>
      <c r="G6" s="107"/>
      <c r="H6" s="107"/>
      <c r="I6" s="107"/>
      <c r="J6" s="107"/>
    </row>
    <row r="7" spans="1:11">
      <c r="B7" s="111"/>
      <c r="C7" s="111"/>
      <c r="G7" s="112"/>
      <c r="H7" s="112"/>
    </row>
    <row r="8" spans="1:11">
      <c r="A8" s="108" t="s">
        <v>123</v>
      </c>
      <c r="B8" s="113">
        <v>-23439.367917163356</v>
      </c>
      <c r="C8" s="113">
        <v>538568.5751700002</v>
      </c>
      <c r="D8" s="113">
        <v>783261.00955000019</v>
      </c>
      <c r="E8" s="113">
        <v>871513.41402361891</v>
      </c>
      <c r="F8" s="113">
        <v>836939.59389564465</v>
      </c>
      <c r="G8" s="113">
        <v>493413.83554564428</v>
      </c>
      <c r="H8" s="113">
        <v>270719.85253000003</v>
      </c>
      <c r="I8" s="113">
        <v>194444.52692999999</v>
      </c>
      <c r="J8" s="113">
        <v>993214.02015481587</v>
      </c>
      <c r="K8" s="113">
        <f>SUM(K10:K18)</f>
        <v>318102.89043099998</v>
      </c>
    </row>
    <row r="9" spans="1:11">
      <c r="B9" s="114"/>
      <c r="C9" s="114"/>
      <c r="D9" s="114"/>
      <c r="E9" s="114"/>
      <c r="F9" s="114"/>
      <c r="G9" s="114"/>
      <c r="H9" s="114"/>
      <c r="I9" s="114"/>
      <c r="K9" s="176"/>
    </row>
    <row r="10" spans="1:11">
      <c r="A10" s="115" t="s">
        <v>210</v>
      </c>
      <c r="B10" s="116">
        <v>653.80972582438699</v>
      </c>
      <c r="C10" s="117">
        <v>24868.937519999999</v>
      </c>
      <c r="D10" s="116">
        <v>15592.67648</v>
      </c>
      <c r="E10" s="116">
        <v>49909.99512</v>
      </c>
      <c r="F10" s="116">
        <v>72911.285639999987</v>
      </c>
      <c r="G10" s="116">
        <v>23930.311680000003</v>
      </c>
      <c r="H10" s="116">
        <v>48023.019039999999</v>
      </c>
      <c r="I10" s="114">
        <v>25479.824240000002</v>
      </c>
      <c r="J10" s="114">
        <v>18715.252000000004</v>
      </c>
      <c r="K10" s="114">
        <v>51652.188159999983</v>
      </c>
    </row>
    <row r="11" spans="1:11">
      <c r="A11" s="115" t="s">
        <v>211</v>
      </c>
      <c r="B11" s="116">
        <v>-58728.193010000141</v>
      </c>
      <c r="C11" s="117">
        <v>216911.19105000017</v>
      </c>
      <c r="D11" s="116">
        <v>487458.01200000005</v>
      </c>
      <c r="E11" s="116">
        <v>148548.88461361971</v>
      </c>
      <c r="F11" s="116">
        <v>385374.01608564449</v>
      </c>
      <c r="G11" s="116">
        <v>198345.44541564435</v>
      </c>
      <c r="H11" s="116">
        <v>-116618.25256999909</v>
      </c>
      <c r="I11" s="114">
        <v>-102795.42328000005</v>
      </c>
      <c r="J11" s="114">
        <v>244199.62066481612</v>
      </c>
      <c r="K11" s="114">
        <v>-6406.530991000036</v>
      </c>
    </row>
    <row r="12" spans="1:11">
      <c r="A12" s="115" t="s">
        <v>212</v>
      </c>
      <c r="B12" s="116">
        <v>1486.2901667938459</v>
      </c>
      <c r="C12" s="117">
        <v>60226.800029999991</v>
      </c>
      <c r="D12" s="116">
        <v>66613.572289999996</v>
      </c>
      <c r="E12" s="116">
        <v>78983.705400000006</v>
      </c>
      <c r="F12" s="116">
        <v>114929.91796000002</v>
      </c>
      <c r="G12" s="116">
        <v>75422.02055999999</v>
      </c>
      <c r="H12" s="116">
        <v>90162.846940000018</v>
      </c>
      <c r="I12" s="114">
        <v>98960.029259999996</v>
      </c>
      <c r="J12" s="114">
        <v>206125.87828000003</v>
      </c>
      <c r="K12" s="114">
        <v>127423.08379200002</v>
      </c>
    </row>
    <row r="13" spans="1:11">
      <c r="A13" s="115" t="s">
        <v>213</v>
      </c>
      <c r="B13" s="116">
        <v>0.24</v>
      </c>
      <c r="C13" s="117">
        <v>0</v>
      </c>
      <c r="D13" s="116">
        <v>1719.0719999999999</v>
      </c>
      <c r="E13" s="116">
        <v>721.42571999999996</v>
      </c>
      <c r="F13" s="116">
        <v>5600.8782000000001</v>
      </c>
      <c r="G13" s="116">
        <v>6515.0472</v>
      </c>
      <c r="H13" s="116">
        <v>6930.38</v>
      </c>
      <c r="I13" s="114">
        <v>11898.491</v>
      </c>
      <c r="J13" s="114">
        <v>-7674.5009999999993</v>
      </c>
      <c r="K13" s="114">
        <v>-128</v>
      </c>
    </row>
    <row r="14" spans="1:11">
      <c r="A14" s="115" t="s">
        <v>214</v>
      </c>
      <c r="B14" s="116">
        <v>2.7789999999999999</v>
      </c>
      <c r="C14" s="117">
        <v>55259.977460000009</v>
      </c>
      <c r="D14" s="116">
        <v>5555.4391999999998</v>
      </c>
      <c r="E14" s="116">
        <v>3492.2287999991913</v>
      </c>
      <c r="F14" s="116">
        <v>39221.116000000002</v>
      </c>
      <c r="G14" s="116">
        <v>7429.8509999999997</v>
      </c>
      <c r="H14" s="116">
        <v>8449.1220000000012</v>
      </c>
      <c r="I14" s="114">
        <v>19632.308120000002</v>
      </c>
      <c r="J14" s="114">
        <v>49352.226999999992</v>
      </c>
      <c r="K14" s="114">
        <v>-13897.888200000001</v>
      </c>
    </row>
    <row r="15" spans="1:11">
      <c r="A15" s="115" t="s">
        <v>215</v>
      </c>
      <c r="B15" s="116">
        <v>12090.813250246283</v>
      </c>
      <c r="C15" s="117">
        <v>71651.284940000012</v>
      </c>
      <c r="D15" s="116">
        <v>70441.118370000011</v>
      </c>
      <c r="E15" s="116">
        <v>78143.519390000001</v>
      </c>
      <c r="F15" s="116">
        <v>103151.02392000001</v>
      </c>
      <c r="G15" s="116">
        <v>72463.916679999995</v>
      </c>
      <c r="H15" s="116">
        <v>32302.874160000021</v>
      </c>
      <c r="I15" s="114">
        <v>92184.690759999983</v>
      </c>
      <c r="J15" s="114">
        <v>120600.83343000001</v>
      </c>
      <c r="K15" s="114">
        <v>75205.628579999975</v>
      </c>
    </row>
    <row r="16" spans="1:11">
      <c r="A16" s="115" t="s">
        <v>216</v>
      </c>
      <c r="B16" s="116">
        <v>650.47507688602786</v>
      </c>
      <c r="C16" s="117">
        <v>100782.44048</v>
      </c>
      <c r="D16" s="116">
        <v>23090.696319999999</v>
      </c>
      <c r="E16" s="116">
        <v>439097.37964</v>
      </c>
      <c r="F16" s="116">
        <v>73695.926879999999</v>
      </c>
      <c r="G16" s="116">
        <v>17502.765439999999</v>
      </c>
      <c r="H16" s="116">
        <v>83323.978119999985</v>
      </c>
      <c r="I16" s="114">
        <v>-52460.122279999996</v>
      </c>
      <c r="J16" s="114">
        <v>217274.87901999999</v>
      </c>
      <c r="K16" s="114">
        <v>88234.249919999944</v>
      </c>
    </row>
    <row r="17" spans="1:11">
      <c r="A17" s="115" t="s">
        <v>217</v>
      </c>
      <c r="B17" s="116">
        <v>20189.235193086246</v>
      </c>
      <c r="C17" s="117">
        <v>8704.626690000001</v>
      </c>
      <c r="D17" s="116">
        <v>109099.02416999999</v>
      </c>
      <c r="E17" s="116">
        <v>71060.736480000021</v>
      </c>
      <c r="F17" s="116">
        <v>39954.302949999998</v>
      </c>
      <c r="G17" s="116">
        <v>73831.242169999998</v>
      </c>
      <c r="H17" s="116">
        <v>89359.675839999938</v>
      </c>
      <c r="I17" s="114">
        <v>84591.003190000032</v>
      </c>
      <c r="J17" s="114">
        <v>141338.23176000002</v>
      </c>
      <c r="K17" s="114">
        <v>-24416.032549999931</v>
      </c>
    </row>
    <row r="18" spans="1:11">
      <c r="A18" s="115" t="s">
        <v>218</v>
      </c>
      <c r="B18" s="116">
        <v>215.18268000000003</v>
      </c>
      <c r="C18" s="117">
        <v>163.31700000000004</v>
      </c>
      <c r="D18" s="116">
        <v>3691.3987199999992</v>
      </c>
      <c r="E18" s="116">
        <v>1555.5388600000001</v>
      </c>
      <c r="F18" s="116">
        <v>2101.12626</v>
      </c>
      <c r="G18" s="116">
        <v>17973.235400000001</v>
      </c>
      <c r="H18" s="116">
        <v>29495.209000000003</v>
      </c>
      <c r="I18" s="114">
        <v>16667.725920000004</v>
      </c>
      <c r="J18" s="114">
        <v>15512.599</v>
      </c>
      <c r="K18" s="114">
        <v>20436.191719999999</v>
      </c>
    </row>
    <row r="19" spans="1:11">
      <c r="A19" s="109"/>
      <c r="B19" s="118"/>
      <c r="C19" s="118"/>
      <c r="D19" s="107"/>
      <c r="E19" s="107"/>
      <c r="F19" s="107"/>
      <c r="G19" s="107"/>
      <c r="H19" s="107"/>
      <c r="I19" s="107"/>
      <c r="J19" s="107"/>
      <c r="K19" s="107"/>
    </row>
    <row r="20" spans="1:11">
      <c r="A20" s="119"/>
      <c r="B20" s="120"/>
      <c r="C20" s="120"/>
    </row>
    <row r="21" spans="1:11">
      <c r="A21" s="148" t="s">
        <v>219</v>
      </c>
      <c r="B21" s="120"/>
      <c r="C21" s="120"/>
    </row>
    <row r="22" spans="1:11">
      <c r="A22" s="148" t="s">
        <v>278</v>
      </c>
      <c r="B22" s="121"/>
      <c r="C22" s="121"/>
      <c r="D22" s="121"/>
    </row>
    <row r="23" spans="1:11">
      <c r="A23" s="148" t="s">
        <v>220</v>
      </c>
      <c r="C23" s="122"/>
    </row>
    <row r="24" spans="1:11">
      <c r="A24" s="30"/>
    </row>
    <row r="25" spans="1:11">
      <c r="B25" s="111"/>
      <c r="C25" s="111"/>
    </row>
    <row r="26" spans="1:11">
      <c r="B26" s="111"/>
      <c r="C26" s="111"/>
    </row>
    <row r="27" spans="1:11">
      <c r="A27" s="123"/>
    </row>
    <row r="30" spans="1:11">
      <c r="B30" s="114"/>
      <c r="C30" s="114"/>
      <c r="D30" s="114"/>
      <c r="E30" s="114"/>
      <c r="F30" s="114"/>
      <c r="G30" s="114"/>
      <c r="H30" s="114"/>
      <c r="I30" s="114"/>
      <c r="J30" s="114"/>
    </row>
  </sheetData>
  <mergeCells count="2">
    <mergeCell ref="A1:I1"/>
    <mergeCell ref="A2:I2"/>
  </mergeCells>
  <pageMargins left="0.70866141732283472" right="0.70866141732283472" top="0.74803149606299213" bottom="0.74803149606299213" header="0.31496062992125984" footer="0.31496062992125984"/>
  <pageSetup paperSize="9" scale="60" orientation="portrait" r:id="rId1"/>
  <colBreaks count="1" manualBreakCount="1">
    <brk id="11" max="40" man="1"/>
  </col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L76"/>
  <sheetViews>
    <sheetView showGridLines="0" workbookViewId="0"/>
  </sheetViews>
  <sheetFormatPr baseColWidth="10" defaultColWidth="11" defaultRowHeight="12.75"/>
  <cols>
    <col min="1" max="1" width="31.5703125" style="12" customWidth="1"/>
    <col min="2" max="2" width="8.85546875" style="106" bestFit="1" customWidth="1"/>
    <col min="3" max="4" width="9.140625" style="128" bestFit="1" customWidth="1"/>
    <col min="5" max="5" width="8.85546875" style="106" customWidth="1"/>
    <col min="6" max="6" width="10" style="106" customWidth="1"/>
    <col min="7" max="7" width="9.5703125" style="106" customWidth="1"/>
    <col min="8" max="8" width="10.85546875" style="106" customWidth="1"/>
    <col min="9" max="9" width="10" style="106" customWidth="1"/>
    <col min="10" max="10" width="11.28515625" style="106" customWidth="1"/>
    <col min="11" max="11" width="10.85546875" style="106" customWidth="1"/>
    <col min="12" max="16384" width="11" style="106"/>
  </cols>
  <sheetData>
    <row r="1" spans="1:11">
      <c r="A1" s="124" t="s">
        <v>221</v>
      </c>
      <c r="B1" s="124"/>
      <c r="C1" s="124"/>
      <c r="D1" s="124"/>
      <c r="E1" s="124"/>
      <c r="F1" s="124"/>
      <c r="G1" s="124"/>
      <c r="H1" s="124"/>
      <c r="I1" s="124"/>
    </row>
    <row r="2" spans="1:11">
      <c r="A2" s="125" t="s">
        <v>208</v>
      </c>
      <c r="B2" s="125"/>
      <c r="C2" s="125"/>
      <c r="D2" s="125"/>
      <c r="E2" s="125"/>
      <c r="F2" s="125"/>
      <c r="G2" s="125"/>
      <c r="H2" s="125"/>
      <c r="I2" s="125"/>
    </row>
    <row r="3" spans="1:11">
      <c r="A3" s="107"/>
      <c r="B3" s="126"/>
      <c r="C3" s="126"/>
      <c r="D3" s="126"/>
      <c r="E3" s="107"/>
      <c r="F3" s="107"/>
      <c r="G3" s="107"/>
      <c r="H3" s="107"/>
      <c r="I3" s="107"/>
      <c r="J3" s="107"/>
      <c r="K3" s="107"/>
    </row>
    <row r="4" spans="1:11">
      <c r="B4" s="127"/>
    </row>
    <row r="5" spans="1:11" s="30" customFormat="1">
      <c r="A5" s="24" t="s">
        <v>222</v>
      </c>
      <c r="B5" s="192">
        <v>2000</v>
      </c>
      <c r="C5" s="192">
        <v>2001</v>
      </c>
      <c r="D5" s="192">
        <v>2002</v>
      </c>
      <c r="E5" s="192">
        <v>2003</v>
      </c>
      <c r="F5" s="192">
        <v>2004</v>
      </c>
      <c r="G5" s="192">
        <v>2005</v>
      </c>
      <c r="H5" s="192" t="s">
        <v>275</v>
      </c>
      <c r="I5" s="192" t="s">
        <v>276</v>
      </c>
      <c r="J5" s="192" t="s">
        <v>277</v>
      </c>
      <c r="K5" s="192" t="s">
        <v>286</v>
      </c>
    </row>
    <row r="6" spans="1:11">
      <c r="A6" s="109"/>
      <c r="B6" s="129"/>
      <c r="C6" s="130"/>
      <c r="D6" s="130"/>
      <c r="E6" s="107"/>
      <c r="F6" s="107"/>
      <c r="G6" s="107"/>
      <c r="H6" s="107"/>
      <c r="I6" s="107"/>
      <c r="J6" s="107"/>
      <c r="K6" s="107"/>
    </row>
    <row r="7" spans="1:11">
      <c r="B7" s="131"/>
    </row>
    <row r="8" spans="1:11">
      <c r="A8" s="24" t="s">
        <v>223</v>
      </c>
      <c r="B8" s="181">
        <v>-23439.36791716329</v>
      </c>
      <c r="C8" s="181">
        <v>538568.57517000008</v>
      </c>
      <c r="D8" s="181">
        <v>783261.00954999996</v>
      </c>
      <c r="E8" s="181">
        <v>871513.41402361903</v>
      </c>
      <c r="F8" s="181">
        <v>836939.59389564453</v>
      </c>
      <c r="G8" s="181">
        <v>493413.83554564446</v>
      </c>
      <c r="H8" s="181">
        <v>271428.85252999997</v>
      </c>
      <c r="I8" s="181">
        <v>194158.5</v>
      </c>
      <c r="J8" s="181">
        <v>1005445.015481</v>
      </c>
      <c r="K8" s="181">
        <v>318102.9015481</v>
      </c>
    </row>
    <row r="9" spans="1:11">
      <c r="A9" s="24"/>
      <c r="B9" s="181"/>
      <c r="C9" s="181"/>
      <c r="D9" s="181"/>
      <c r="E9" s="181"/>
      <c r="F9" s="181"/>
      <c r="G9" s="181"/>
      <c r="H9" s="182"/>
      <c r="I9" s="181"/>
      <c r="J9" s="181"/>
      <c r="K9" s="181"/>
    </row>
    <row r="10" spans="1:11">
      <c r="A10" s="132" t="s">
        <v>224</v>
      </c>
      <c r="B10" s="181">
        <v>-37334.004492141998</v>
      </c>
      <c r="C10" s="181">
        <v>467558.95989607478</v>
      </c>
      <c r="D10" s="181">
        <v>632719.06409999996</v>
      </c>
      <c r="E10" s="181">
        <v>693108.38312707481</v>
      </c>
      <c r="F10" s="181">
        <v>711823.22560185124</v>
      </c>
      <c r="G10" s="181">
        <v>509711.7706237153</v>
      </c>
      <c r="H10" s="182">
        <v>145190.32461000001</v>
      </c>
      <c r="I10" s="181">
        <v>-130223.545672944</v>
      </c>
      <c r="J10" s="181">
        <v>558429.1</v>
      </c>
      <c r="K10" s="181">
        <v>267217.2</v>
      </c>
    </row>
    <row r="11" spans="1:11">
      <c r="A11" s="132"/>
      <c r="B11" s="181"/>
      <c r="C11" s="181"/>
      <c r="D11" s="181"/>
      <c r="E11" s="186"/>
      <c r="F11" s="178"/>
      <c r="G11" s="178"/>
      <c r="H11" s="179"/>
      <c r="I11" s="178"/>
      <c r="J11" s="178"/>
      <c r="K11" s="178"/>
    </row>
    <row r="12" spans="1:11">
      <c r="A12" s="119" t="s">
        <v>225</v>
      </c>
      <c r="B12" s="133">
        <v>-76022.883838835594</v>
      </c>
      <c r="C12" s="180">
        <v>300082.23955643515</v>
      </c>
      <c r="D12" s="180">
        <v>440931.03576</v>
      </c>
      <c r="E12" s="180">
        <v>-47332.576538637513</v>
      </c>
      <c r="F12" s="180">
        <v>78536.663302609712</v>
      </c>
      <c r="G12" s="180">
        <v>-77197.148224042932</v>
      </c>
      <c r="H12" s="187">
        <v>-159794.27575999999</v>
      </c>
      <c r="I12" s="180">
        <v>49848.122860084928</v>
      </c>
      <c r="J12" s="180">
        <v>-14636.724038673001</v>
      </c>
      <c r="K12" s="183">
        <v>-37547.031892043786</v>
      </c>
    </row>
    <row r="13" spans="1:11">
      <c r="A13" s="119"/>
      <c r="B13" s="177"/>
      <c r="C13" s="178"/>
      <c r="D13" s="178"/>
      <c r="E13" s="178"/>
      <c r="F13" s="178"/>
      <c r="G13" s="178"/>
      <c r="H13" s="179"/>
      <c r="I13" s="178"/>
      <c r="J13" s="178"/>
      <c r="K13" s="172"/>
    </row>
    <row r="14" spans="1:11">
      <c r="A14" s="134" t="s">
        <v>279</v>
      </c>
      <c r="B14" s="177">
        <v>1704.9583835470098</v>
      </c>
      <c r="C14" s="177">
        <v>3294.9786799999993</v>
      </c>
      <c r="D14" s="177">
        <v>26440.877059999999</v>
      </c>
      <c r="E14" s="177">
        <v>-6667.211070000003</v>
      </c>
      <c r="F14" s="184">
        <v>20584.451079999999</v>
      </c>
      <c r="G14" s="184">
        <v>12373.618010000002</v>
      </c>
      <c r="H14" s="185">
        <v>13725.247320000002</v>
      </c>
      <c r="I14" s="184">
        <v>39659.214150000007</v>
      </c>
      <c r="J14" s="184">
        <v>87401.372390000019</v>
      </c>
      <c r="K14" s="188">
        <v>5494.6862978748304</v>
      </c>
    </row>
    <row r="15" spans="1:11">
      <c r="A15" s="119" t="s">
        <v>226</v>
      </c>
      <c r="B15" s="180">
        <v>561.35053821800375</v>
      </c>
      <c r="C15" s="178">
        <v>2939.0392799999991</v>
      </c>
      <c r="D15" s="178">
        <v>24000.902419999999</v>
      </c>
      <c r="E15" s="178">
        <v>-9939.7277800000047</v>
      </c>
      <c r="F15" s="178">
        <v>11765.208770000001</v>
      </c>
      <c r="G15" s="178">
        <v>1047.1014</v>
      </c>
      <c r="H15" s="179">
        <v>19875.375680000001</v>
      </c>
      <c r="I15" s="178">
        <v>21264.946520000001</v>
      </c>
      <c r="J15" s="178">
        <v>24824.328880000001</v>
      </c>
      <c r="K15" s="172">
        <v>-5757.3788621461044</v>
      </c>
    </row>
    <row r="16" spans="1:11">
      <c r="A16" s="119" t="s">
        <v>227</v>
      </c>
      <c r="B16" s="177">
        <v>0</v>
      </c>
      <c r="C16" s="178">
        <v>0.8</v>
      </c>
      <c r="D16" s="178">
        <v>0</v>
      </c>
      <c r="E16" s="178">
        <v>253.49183999999997</v>
      </c>
      <c r="F16" s="178">
        <v>2.72</v>
      </c>
      <c r="G16" s="178">
        <v>16.327999999999999</v>
      </c>
      <c r="H16" s="178">
        <v>682.40000000000009</v>
      </c>
      <c r="I16" s="178">
        <v>0.71199999999999997</v>
      </c>
      <c r="J16" s="178">
        <v>11265.300000000007</v>
      </c>
      <c r="K16" s="172">
        <v>-11143.922</v>
      </c>
    </row>
    <row r="17" spans="1:11">
      <c r="A17" s="119" t="s">
        <v>228</v>
      </c>
      <c r="B17" s="180">
        <v>1126.45</v>
      </c>
      <c r="C17" s="180">
        <v>276.34939999999995</v>
      </c>
      <c r="D17" s="180">
        <v>327.77232000000004</v>
      </c>
      <c r="E17" s="180">
        <v>935.70987000000002</v>
      </c>
      <c r="F17" s="180">
        <v>1960.653</v>
      </c>
      <c r="G17" s="180">
        <v>8884.3580000000002</v>
      </c>
      <c r="H17" s="180">
        <v>-6711.951</v>
      </c>
      <c r="I17" s="178">
        <v>2603.1999999999998</v>
      </c>
      <c r="J17" s="178">
        <v>31726.401000000005</v>
      </c>
      <c r="K17" s="172">
        <v>14420.775000000003</v>
      </c>
    </row>
    <row r="18" spans="1:11">
      <c r="A18" s="119" t="s">
        <v>229</v>
      </c>
      <c r="B18" s="180">
        <v>17.157845329006104</v>
      </c>
      <c r="C18" s="178">
        <v>78.789999999999992</v>
      </c>
      <c r="D18" s="178">
        <v>2112.2023199999999</v>
      </c>
      <c r="E18" s="178">
        <v>2083.3150000000001</v>
      </c>
      <c r="F18" s="178">
        <v>6855.86931</v>
      </c>
      <c r="G18" s="178">
        <v>2425.83061</v>
      </c>
      <c r="H18" s="178">
        <v>-120.57736</v>
      </c>
      <c r="I18" s="178">
        <v>15790.355630000002</v>
      </c>
      <c r="J18" s="178">
        <v>19585.342509999999</v>
      </c>
      <c r="K18" s="183">
        <v>7975.2121600209321</v>
      </c>
    </row>
    <row r="19" spans="1:11">
      <c r="A19" s="119"/>
      <c r="B19" s="180"/>
      <c r="C19" s="178"/>
      <c r="D19" s="178"/>
      <c r="E19" s="178"/>
      <c r="F19" s="178"/>
      <c r="G19" s="178"/>
      <c r="H19" s="178"/>
      <c r="I19" s="178"/>
      <c r="J19" s="178"/>
      <c r="K19" s="178"/>
    </row>
    <row r="20" spans="1:11">
      <c r="A20" s="135" t="s">
        <v>230</v>
      </c>
      <c r="B20" s="180">
        <v>36983.920963146586</v>
      </c>
      <c r="C20" s="180">
        <v>164181.74165963964</v>
      </c>
      <c r="D20" s="180">
        <v>165347.15128000002</v>
      </c>
      <c r="E20" s="180">
        <v>747108.17073571228</v>
      </c>
      <c r="F20" s="181">
        <v>612702.11121924152</v>
      </c>
      <c r="G20" s="181">
        <v>574535.30083775823</v>
      </c>
      <c r="H20" s="181">
        <v>291259.35304999998</v>
      </c>
      <c r="I20" s="181">
        <v>-219546.4</v>
      </c>
      <c r="J20" s="181">
        <v>485664.50185618998</v>
      </c>
      <c r="K20" s="181">
        <v>299269.58018561901</v>
      </c>
    </row>
    <row r="21" spans="1:11">
      <c r="A21" s="119" t="s">
        <v>231</v>
      </c>
      <c r="B21" s="180">
        <v>-195.2</v>
      </c>
      <c r="C21" s="178">
        <v>396.125</v>
      </c>
      <c r="D21" s="178">
        <v>-120</v>
      </c>
      <c r="E21" s="178">
        <v>5092</v>
      </c>
      <c r="F21" s="178">
        <v>1614</v>
      </c>
      <c r="G21" s="178">
        <v>-2838.39</v>
      </c>
      <c r="H21" s="178">
        <v>7995.4</v>
      </c>
      <c r="I21" s="178">
        <v>5293.5720000000001</v>
      </c>
      <c r="J21" s="178">
        <v>366.60108700000001</v>
      </c>
      <c r="K21" s="178">
        <v>-4924.0050000000001</v>
      </c>
    </row>
    <row r="22" spans="1:11">
      <c r="A22" s="119" t="s">
        <v>232</v>
      </c>
      <c r="B22" s="180">
        <v>3810.1231096203628</v>
      </c>
      <c r="C22" s="178">
        <v>1577.0541133242768</v>
      </c>
      <c r="D22" s="178">
        <v>4774.9052000000001</v>
      </c>
      <c r="E22" s="178">
        <v>6562.8281919893907</v>
      </c>
      <c r="F22" s="178">
        <v>12564.199799682145</v>
      </c>
      <c r="G22" s="178">
        <v>1722.6401467499491</v>
      </c>
      <c r="H22" s="178">
        <v>2902.2466580459495</v>
      </c>
      <c r="I22" s="178">
        <v>3644.981396547355</v>
      </c>
      <c r="J22" s="178">
        <v>6264.37</v>
      </c>
      <c r="K22" s="178">
        <v>15022.279886282187</v>
      </c>
    </row>
    <row r="23" spans="1:11">
      <c r="A23" s="119" t="s">
        <v>233</v>
      </c>
      <c r="B23" s="177">
        <v>7870.8335800932737</v>
      </c>
      <c r="C23" s="178">
        <v>21772.069099392265</v>
      </c>
      <c r="D23" s="178">
        <v>74094.995909999998</v>
      </c>
      <c r="E23" s="178">
        <v>78594.037148111485</v>
      </c>
      <c r="F23" s="178">
        <v>113711.7968778327</v>
      </c>
      <c r="G23" s="178">
        <v>28337.503529144655</v>
      </c>
      <c r="H23" s="178">
        <v>-17430.860562509009</v>
      </c>
      <c r="I23" s="178">
        <v>-116814.85896</v>
      </c>
      <c r="J23" s="178">
        <v>-25284.2</v>
      </c>
      <c r="K23" s="178">
        <v>-1927.399000000001</v>
      </c>
    </row>
    <row r="24" spans="1:11">
      <c r="A24" s="119" t="s">
        <v>234</v>
      </c>
      <c r="B24" s="180">
        <v>2900</v>
      </c>
      <c r="C24" s="180">
        <v>0</v>
      </c>
      <c r="D24" s="180">
        <v>103.90138</v>
      </c>
      <c r="E24" s="180">
        <v>0</v>
      </c>
      <c r="F24" s="180">
        <v>2105</v>
      </c>
      <c r="G24" s="180">
        <v>2170.4509600000001</v>
      </c>
      <c r="H24" s="180">
        <v>-119.07299999999998</v>
      </c>
      <c r="I24" s="178">
        <v>2244.9048400000001</v>
      </c>
      <c r="J24" s="178">
        <v>3197</v>
      </c>
      <c r="K24" s="183">
        <v>2416.5590000000002</v>
      </c>
    </row>
    <row r="25" spans="1:11">
      <c r="A25" s="119" t="s">
        <v>235</v>
      </c>
      <c r="B25" s="180">
        <v>262.60594987309435</v>
      </c>
      <c r="C25" s="178">
        <v>7.52</v>
      </c>
      <c r="D25" s="178">
        <v>18643.68</v>
      </c>
      <c r="E25" s="178">
        <v>4888.426697387813</v>
      </c>
      <c r="F25" s="178">
        <v>188526.78354294135</v>
      </c>
      <c r="G25" s="178">
        <v>288058.71885989024</v>
      </c>
      <c r="H25" s="178">
        <v>369616.51502469002</v>
      </c>
      <c r="I25" s="178">
        <v>99525.84</v>
      </c>
      <c r="J25" s="178">
        <v>46300.313410000002</v>
      </c>
      <c r="K25" s="183">
        <v>2923.1144828135202</v>
      </c>
    </row>
    <row r="26" spans="1:11">
      <c r="A26" s="119" t="s">
        <v>236</v>
      </c>
      <c r="B26" s="180">
        <v>13092.495965978687</v>
      </c>
      <c r="C26" s="178">
        <v>11868.7962274693</v>
      </c>
      <c r="D26" s="178">
        <v>8.85</v>
      </c>
      <c r="E26" s="178">
        <v>18771.676024919154</v>
      </c>
      <c r="F26" s="178">
        <v>273559.38892297202</v>
      </c>
      <c r="G26" s="178">
        <v>29181.831292847331</v>
      </c>
      <c r="H26" s="178">
        <v>-251695.02000000002</v>
      </c>
      <c r="I26" s="178">
        <v>48521.302978732419</v>
      </c>
      <c r="J26" s="178">
        <v>43586.949650587601</v>
      </c>
      <c r="K26" s="183">
        <v>52510.538527597841</v>
      </c>
    </row>
    <row r="27" spans="1:11">
      <c r="A27" s="119" t="s">
        <v>237</v>
      </c>
      <c r="B27" s="180">
        <v>649.99943032707893</v>
      </c>
      <c r="C27" s="178">
        <v>741.04807069702679</v>
      </c>
      <c r="D27" s="178">
        <v>6666.4479600000004</v>
      </c>
      <c r="E27" s="178">
        <v>11087.061490655111</v>
      </c>
      <c r="F27" s="178">
        <v>34846.784828237185</v>
      </c>
      <c r="G27" s="178">
        <v>72609.986561680824</v>
      </c>
      <c r="H27" s="178">
        <v>15496.778329772893</v>
      </c>
      <c r="I27" s="178">
        <v>11787.742085888085</v>
      </c>
      <c r="J27" s="178">
        <v>5007.1491484449998</v>
      </c>
      <c r="K27" s="183">
        <v>25950.528058936237</v>
      </c>
    </row>
    <row r="28" spans="1:11">
      <c r="A28" s="119" t="s">
        <v>238</v>
      </c>
      <c r="B28" s="180">
        <v>268.70165164257588</v>
      </c>
      <c r="C28" s="178">
        <v>55484.418695513814</v>
      </c>
      <c r="D28" s="178">
        <v>4097.2831999999999</v>
      </c>
      <c r="E28" s="178">
        <v>438220.16390000004</v>
      </c>
      <c r="F28" s="178">
        <v>31580.845000000001</v>
      </c>
      <c r="G28" s="178">
        <v>-1642.98912</v>
      </c>
      <c r="H28" s="178">
        <v>-9593.5209999999988</v>
      </c>
      <c r="I28" s="178">
        <v>-356628.32700000005</v>
      </c>
      <c r="J28" s="178">
        <v>2093.4699999999998</v>
      </c>
      <c r="K28" s="183">
        <v>14806.049000000001</v>
      </c>
    </row>
    <row r="29" spans="1:11">
      <c r="A29" s="119" t="s">
        <v>239</v>
      </c>
      <c r="B29" s="180">
        <v>2242.6942026645029</v>
      </c>
      <c r="C29" s="178">
        <v>5095.8795399999999</v>
      </c>
      <c r="D29" s="178">
        <v>29914.114290000001</v>
      </c>
      <c r="E29" s="178">
        <v>58483.721000000005</v>
      </c>
      <c r="F29" s="178">
        <v>75503.35235999999</v>
      </c>
      <c r="G29" s="178">
        <v>44980.732410000004</v>
      </c>
      <c r="H29" s="178">
        <v>39233.83064</v>
      </c>
      <c r="I29" s="178">
        <v>41899.977110000007</v>
      </c>
      <c r="J29" s="178">
        <v>62217.73</v>
      </c>
      <c r="K29" s="183">
        <v>39943.523520000002</v>
      </c>
    </row>
    <row r="30" spans="1:11">
      <c r="A30" s="119" t="s">
        <v>240</v>
      </c>
      <c r="B30" s="180">
        <v>2.3120000000000003</v>
      </c>
      <c r="C30" s="178">
        <v>12.597</v>
      </c>
      <c r="D30" s="178">
        <v>51.532999999999994</v>
      </c>
      <c r="E30" s="178">
        <v>5654.8836000000001</v>
      </c>
      <c r="F30" s="178">
        <v>-172.64454000000001</v>
      </c>
      <c r="G30" s="178">
        <v>7274.4154800000006</v>
      </c>
      <c r="H30" s="178">
        <v>42596.77852</v>
      </c>
      <c r="I30" s="178">
        <v>-40234.523999999998</v>
      </c>
      <c r="J30" s="178">
        <v>302567.2</v>
      </c>
      <c r="K30" s="183">
        <v>38905.613800000036</v>
      </c>
    </row>
    <row r="31" spans="1:11">
      <c r="A31" s="119" t="s">
        <v>241</v>
      </c>
      <c r="B31" s="180">
        <v>6480.3229129470128</v>
      </c>
      <c r="C31" s="178">
        <v>66890.98227324296</v>
      </c>
      <c r="D31" s="178">
        <v>39373.878360000002</v>
      </c>
      <c r="E31" s="178">
        <v>85096.594102649193</v>
      </c>
      <c r="F31" s="178">
        <v>93534.518907576159</v>
      </c>
      <c r="G31" s="178">
        <v>76203.295717445086</v>
      </c>
      <c r="H31" s="178">
        <v>66719.221439999994</v>
      </c>
      <c r="I31" s="178">
        <v>76546.156990000003</v>
      </c>
      <c r="J31" s="178">
        <v>73151.6660035815</v>
      </c>
      <c r="K31" s="183">
        <v>117919.27407200001</v>
      </c>
    </row>
    <row r="32" spans="1:11">
      <c r="A32" s="119" t="s">
        <v>242</v>
      </c>
      <c r="B32" s="180">
        <v>2.2981600000000002</v>
      </c>
      <c r="C32" s="178">
        <v>326.57564000000002</v>
      </c>
      <c r="D32" s="178">
        <v>3582.0893800000003</v>
      </c>
      <c r="E32" s="178">
        <v>990.78909999999996</v>
      </c>
      <c r="F32" s="178">
        <v>1278.1620400000002</v>
      </c>
      <c r="G32" s="178">
        <v>6389.1329999999998</v>
      </c>
      <c r="H32" s="178">
        <v>14780.688</v>
      </c>
      <c r="I32" s="178">
        <v>2315.1800000000003</v>
      </c>
      <c r="J32" s="178">
        <v>-32377.54</v>
      </c>
      <c r="K32" s="183">
        <v>-11753.106000000002</v>
      </c>
    </row>
    <row r="33" spans="1:12">
      <c r="A33" s="119" t="s">
        <v>243</v>
      </c>
      <c r="B33" s="180">
        <v>-403.26599999999996</v>
      </c>
      <c r="C33" s="178">
        <v>8.6760000000000002</v>
      </c>
      <c r="D33" s="178">
        <v>-15844.527399999999</v>
      </c>
      <c r="E33" s="178">
        <v>33665.989479999997</v>
      </c>
      <c r="F33" s="178">
        <v>-215950.07651999997</v>
      </c>
      <c r="G33" s="178">
        <v>22087.971999999998</v>
      </c>
      <c r="H33" s="178">
        <v>10756.369000000001</v>
      </c>
      <c r="I33" s="178">
        <v>2351.6799999999998</v>
      </c>
      <c r="J33" s="178">
        <f>-1984.20196+557.99</f>
        <v>-1426.2119600000001</v>
      </c>
      <c r="K33" s="178">
        <f>8158.81719-682.2</f>
        <v>7476.6171899999999</v>
      </c>
    </row>
    <row r="34" spans="1:12">
      <c r="A34" s="119"/>
      <c r="B34" s="180"/>
      <c r="C34" s="178"/>
      <c r="D34" s="178"/>
      <c r="E34" s="178"/>
      <c r="F34" s="178"/>
      <c r="G34" s="178"/>
      <c r="H34" s="178"/>
      <c r="I34" s="178"/>
      <c r="J34" s="178"/>
      <c r="K34" s="178"/>
    </row>
    <row r="35" spans="1:12">
      <c r="A35" s="135" t="s">
        <v>244</v>
      </c>
      <c r="B35" s="181">
        <v>10200.657543515463</v>
      </c>
      <c r="C35" s="181">
        <v>63015.854677836527</v>
      </c>
      <c r="D35" s="181">
        <v>129091.54328999997</v>
      </c>
      <c r="E35" s="181">
        <v>153780.17270654425</v>
      </c>
      <c r="F35" s="181">
        <v>108836.42437379333</v>
      </c>
      <c r="G35" s="181">
        <v>54.919799999994112</v>
      </c>
      <c r="H35" s="181">
        <v>83889.478919999994</v>
      </c>
      <c r="I35" s="181">
        <v>230012.45329478075</v>
      </c>
      <c r="J35" s="181">
        <v>397891.83517939801</v>
      </c>
      <c r="K35" s="181">
        <v>-19866.735179398001</v>
      </c>
      <c r="L35" s="12"/>
    </row>
    <row r="36" spans="1:12">
      <c r="A36" s="119" t="s">
        <v>245</v>
      </c>
      <c r="B36" s="180">
        <v>107.48436190262061</v>
      </c>
      <c r="C36" s="178">
        <v>13121.216092030425</v>
      </c>
      <c r="D36" s="178">
        <v>4361.3142500000004</v>
      </c>
      <c r="E36" s="178">
        <v>3867.0513999999998</v>
      </c>
      <c r="F36" s="178">
        <v>807.79499999999996</v>
      </c>
      <c r="G36" s="178">
        <v>11745.806999999999</v>
      </c>
      <c r="H36" s="178">
        <v>11998.57092</v>
      </c>
      <c r="I36" s="178">
        <v>3479.8440000000001</v>
      </c>
      <c r="J36" s="178">
        <v>9154.5161000000007</v>
      </c>
      <c r="K36" s="183">
        <f>-1410.215+418.8</f>
        <v>-991.41499999999996</v>
      </c>
      <c r="L36" s="12"/>
    </row>
    <row r="37" spans="1:12">
      <c r="A37" s="119" t="s">
        <v>246</v>
      </c>
      <c r="B37" s="180">
        <v>1608.9138282017782</v>
      </c>
      <c r="C37" s="178">
        <v>6922.7160000000003</v>
      </c>
      <c r="D37" s="178">
        <v>8825.2309999999998</v>
      </c>
      <c r="E37" s="178">
        <v>700.66404</v>
      </c>
      <c r="F37" s="178">
        <v>3174.6841599999998</v>
      </c>
      <c r="G37" s="178">
        <v>4876.0110000000004</v>
      </c>
      <c r="H37" s="178">
        <v>4498.1281200000003</v>
      </c>
      <c r="I37" s="178">
        <v>1571.5942</v>
      </c>
      <c r="J37" s="178">
        <v>16209.700220399</v>
      </c>
      <c r="K37" s="183">
        <v>-11530.550459999999</v>
      </c>
      <c r="L37" s="12"/>
    </row>
    <row r="38" spans="1:12">
      <c r="A38" s="119" t="s">
        <v>247</v>
      </c>
      <c r="B38" s="180">
        <v>0.25</v>
      </c>
      <c r="C38" s="178">
        <v>0</v>
      </c>
      <c r="D38" s="178">
        <v>44.667999999999999</v>
      </c>
      <c r="E38" s="178">
        <v>0.33</v>
      </c>
      <c r="F38" s="178">
        <v>2.4996399999999999</v>
      </c>
      <c r="G38" s="178">
        <v>502.19600000000003</v>
      </c>
      <c r="H38" s="178">
        <v>400</v>
      </c>
      <c r="I38" s="178">
        <v>-500</v>
      </c>
      <c r="J38" s="178">
        <v>0</v>
      </c>
      <c r="K38" s="172">
        <v>0</v>
      </c>
    </row>
    <row r="39" spans="1:12">
      <c r="A39" s="119" t="s">
        <v>248</v>
      </c>
      <c r="B39" s="177">
        <v>2337.3886732654619</v>
      </c>
      <c r="C39" s="178">
        <v>2411.9509487345449</v>
      </c>
      <c r="D39" s="178">
        <v>1203.0506000000169</v>
      </c>
      <c r="E39" s="178">
        <v>3332.8710000000001</v>
      </c>
      <c r="F39" s="178">
        <v>631.30432000000008</v>
      </c>
      <c r="G39" s="178">
        <v>2681.5030000000002</v>
      </c>
      <c r="H39" s="178">
        <v>6873.3659200000011</v>
      </c>
      <c r="I39" s="178">
        <v>85319.363641402801</v>
      </c>
      <c r="J39" s="178">
        <v>128503.88879195</v>
      </c>
      <c r="K39" s="183">
        <v>72706.943881056242</v>
      </c>
      <c r="L39" s="12"/>
    </row>
    <row r="40" spans="1:12">
      <c r="A40" s="119" t="s">
        <v>249</v>
      </c>
      <c r="B40" s="180">
        <v>53.915160000000007</v>
      </c>
      <c r="C40" s="180">
        <v>12.12767</v>
      </c>
      <c r="D40" s="180">
        <v>83769.995589999991</v>
      </c>
      <c r="E40" s="180">
        <v>70210.772856544252</v>
      </c>
      <c r="F40" s="180">
        <v>14767.059643793311</v>
      </c>
      <c r="G40" s="180">
        <v>-755.255</v>
      </c>
      <c r="H40" s="180">
        <v>8433.7270000000008</v>
      </c>
      <c r="I40" s="178">
        <v>67954.279523549791</v>
      </c>
      <c r="J40" s="178">
        <v>30401.203039361601</v>
      </c>
      <c r="K40" s="183">
        <v>-2813.6119518499145</v>
      </c>
      <c r="L40" s="12"/>
    </row>
    <row r="41" spans="1:12">
      <c r="A41" s="119" t="s">
        <v>250</v>
      </c>
      <c r="B41" s="180">
        <v>11489.419952578251</v>
      </c>
      <c r="C41" s="178">
        <v>10418.793599999999</v>
      </c>
      <c r="D41" s="178">
        <v>-219.29499999999999</v>
      </c>
      <c r="E41" s="178">
        <v>12604.689400000001</v>
      </c>
      <c r="F41" s="178">
        <v>46270.655999999995</v>
      </c>
      <c r="G41" s="178">
        <v>-43073.165200000003</v>
      </c>
      <c r="H41" s="178">
        <v>38053.777280000002</v>
      </c>
      <c r="I41" s="178">
        <v>7775.351999999999</v>
      </c>
      <c r="J41" s="178">
        <v>-4093.0005245451498</v>
      </c>
      <c r="K41" s="183">
        <v>4628.0590000000002</v>
      </c>
      <c r="L41" s="12"/>
    </row>
    <row r="42" spans="1:12">
      <c r="A42" s="119" t="s">
        <v>251</v>
      </c>
      <c r="B42" s="180">
        <v>1635.3258205282809</v>
      </c>
      <c r="C42" s="178">
        <v>10072.710959999999</v>
      </c>
      <c r="D42" s="178">
        <v>32090.070949999998</v>
      </c>
      <c r="E42" s="178">
        <v>15643.92656</v>
      </c>
      <c r="F42" s="178">
        <v>6656.0389900000009</v>
      </c>
      <c r="G42" s="178">
        <v>19340.281999999999</v>
      </c>
      <c r="H42" s="178">
        <v>11935.54032</v>
      </c>
      <c r="I42" s="178">
        <v>4871.0479700000005</v>
      </c>
      <c r="J42" s="178">
        <v>3952.8936029631</v>
      </c>
      <c r="K42" s="183">
        <v>3878.3360000000002</v>
      </c>
      <c r="L42" s="12"/>
    </row>
    <row r="43" spans="1:12">
      <c r="A43" s="119" t="s">
        <v>252</v>
      </c>
      <c r="B43" s="180">
        <v>2723.3245510133147</v>
      </c>
      <c r="C43" s="178">
        <v>1471.5960524013803</v>
      </c>
      <c r="D43" s="178">
        <v>8622.2350799999986</v>
      </c>
      <c r="E43" s="178">
        <v>234.94884000000002</v>
      </c>
      <c r="F43" s="178">
        <v>302.37162000000001</v>
      </c>
      <c r="G43" s="178">
        <v>44.79</v>
      </c>
      <c r="H43" s="178">
        <v>371.96800000000002</v>
      </c>
      <c r="I43" s="178">
        <v>10832.85795982817</v>
      </c>
      <c r="J43" s="178">
        <v>16784.361233786</v>
      </c>
      <c r="K43" s="183">
        <v>1317.3039601542637</v>
      </c>
      <c r="L43" s="12"/>
    </row>
    <row r="44" spans="1:12">
      <c r="A44" s="119" t="s">
        <v>253</v>
      </c>
      <c r="B44" s="180">
        <v>0</v>
      </c>
      <c r="C44" s="178">
        <v>203.30675467018682</v>
      </c>
      <c r="D44" s="178">
        <v>0</v>
      </c>
      <c r="E44" s="178">
        <v>0</v>
      </c>
      <c r="F44" s="178">
        <v>0</v>
      </c>
      <c r="G44" s="178">
        <v>0</v>
      </c>
      <c r="H44" s="178">
        <v>0</v>
      </c>
      <c r="I44" s="178">
        <v>0.67800000000000005</v>
      </c>
      <c r="J44" s="178">
        <v>0</v>
      </c>
      <c r="K44" s="172">
        <v>0</v>
      </c>
      <c r="L44" s="12"/>
    </row>
    <row r="45" spans="1:12">
      <c r="A45" s="119" t="s">
        <v>254</v>
      </c>
      <c r="B45" s="180">
        <v>8.20280853290061</v>
      </c>
      <c r="C45" s="178">
        <v>652.12</v>
      </c>
      <c r="D45" s="178">
        <v>1849.133</v>
      </c>
      <c r="E45" s="178">
        <v>-132.07</v>
      </c>
      <c r="F45" s="178">
        <v>6901.28</v>
      </c>
      <c r="G45" s="178">
        <v>1031.4000000000001</v>
      </c>
      <c r="H45" s="178">
        <v>1465</v>
      </c>
      <c r="I45" s="178">
        <v>-4540.6639999999989</v>
      </c>
      <c r="J45" s="178">
        <v>350.60891183899997</v>
      </c>
      <c r="K45" s="183">
        <v>-1563.3039999999992</v>
      </c>
      <c r="L45" s="12"/>
    </row>
    <row r="46" spans="1:12">
      <c r="A46" s="119" t="s">
        <v>255</v>
      </c>
      <c r="B46" s="180">
        <v>-7997.5327982326353</v>
      </c>
      <c r="C46" s="178">
        <v>-4053.8770000000004</v>
      </c>
      <c r="D46" s="178">
        <v>2290.9138199999998</v>
      </c>
      <c r="E46" s="178">
        <v>51720.547409999999</v>
      </c>
      <c r="F46" s="178">
        <v>19710.817000000003</v>
      </c>
      <c r="G46" s="178">
        <v>3574.4069999999992</v>
      </c>
      <c r="H46" s="178">
        <v>7000.2833599999994</v>
      </c>
      <c r="I46" s="178">
        <v>670.78999999999951</v>
      </c>
      <c r="J46" s="178">
        <v>31286.678266845</v>
      </c>
      <c r="K46" s="183">
        <v>24057.194000000003</v>
      </c>
      <c r="L46" s="12"/>
    </row>
    <row r="47" spans="1:12">
      <c r="A47" s="119" t="s">
        <v>256</v>
      </c>
      <c r="B47" s="180">
        <v>-1766.0348142745088</v>
      </c>
      <c r="C47" s="178">
        <v>21783.193599999988</v>
      </c>
      <c r="D47" s="178">
        <v>-13745.773999999999</v>
      </c>
      <c r="E47" s="178">
        <v>-4403.5588000000016</v>
      </c>
      <c r="F47" s="178">
        <v>9611.9180000000015</v>
      </c>
      <c r="G47" s="178">
        <v>86.943999999999861</v>
      </c>
      <c r="H47" s="178">
        <v>-7140.8819999999996</v>
      </c>
      <c r="I47" s="178">
        <v>52577.31</v>
      </c>
      <c r="J47" s="178">
        <f>170441.149474604-5100.2</f>
        <v>165340.94947460399</v>
      </c>
      <c r="K47" s="178">
        <v>-109555.67504</v>
      </c>
    </row>
    <row r="48" spans="1:12">
      <c r="A48" s="119"/>
      <c r="B48" s="180"/>
      <c r="C48" s="178"/>
      <c r="D48" s="178"/>
      <c r="E48" s="178"/>
      <c r="F48" s="178"/>
      <c r="G48" s="178"/>
      <c r="H48" s="178"/>
      <c r="I48" s="178"/>
      <c r="J48" s="178"/>
      <c r="K48" s="178"/>
    </row>
    <row r="49" spans="1:12">
      <c r="A49" s="135" t="s">
        <v>257</v>
      </c>
      <c r="B49" s="181">
        <v>3690.6321372525381</v>
      </c>
      <c r="C49" s="181">
        <v>7993.7605960888741</v>
      </c>
      <c r="D49" s="181">
        <v>19650.348159999998</v>
      </c>
      <c r="E49" s="181">
        <v>24585.224400000003</v>
      </c>
      <c r="F49" s="181">
        <v>2020.1459999999986</v>
      </c>
      <c r="G49" s="181">
        <v>-19565.017878070805</v>
      </c>
      <c r="H49" s="181">
        <v>28537.875</v>
      </c>
      <c r="I49" s="181">
        <v>92256.370728163602</v>
      </c>
      <c r="J49" s="181">
        <v>48845.401992249797</v>
      </c>
      <c r="K49" s="181">
        <v>68929.901992249797</v>
      </c>
    </row>
    <row r="50" spans="1:12">
      <c r="A50" s="119" t="s">
        <v>258</v>
      </c>
      <c r="B50" s="180">
        <v>1</v>
      </c>
      <c r="C50" s="178">
        <v>10.3</v>
      </c>
      <c r="D50" s="178">
        <v>15739.573</v>
      </c>
      <c r="E50" s="178">
        <v>19692.427000000003</v>
      </c>
      <c r="F50" s="178">
        <v>-7683.7960000000003</v>
      </c>
      <c r="G50" s="178">
        <v>-19913.956999999999</v>
      </c>
      <c r="H50" s="178">
        <v>11939.723000000002</v>
      </c>
      <c r="I50" s="178">
        <v>84839.962547167743</v>
      </c>
      <c r="J50" s="178">
        <v>46537.578876045904</v>
      </c>
      <c r="K50" s="183">
        <v>56296.878217452439</v>
      </c>
      <c r="L50" s="12"/>
    </row>
    <row r="51" spans="1:12">
      <c r="A51" s="119" t="s">
        <v>259</v>
      </c>
      <c r="B51" s="180">
        <v>54.395325090918789</v>
      </c>
      <c r="C51" s="178">
        <v>49.268639767994436</v>
      </c>
      <c r="D51" s="178">
        <v>2.5</v>
      </c>
      <c r="E51" s="178">
        <v>2.1520000000000001</v>
      </c>
      <c r="F51" s="178">
        <v>1.5</v>
      </c>
      <c r="G51" s="178">
        <v>2086.7751219291922</v>
      </c>
      <c r="H51" s="178">
        <v>99.591999999999999</v>
      </c>
      <c r="I51" s="178">
        <v>799.91978099586436</v>
      </c>
      <c r="J51" s="178">
        <v>422.61371872405999</v>
      </c>
      <c r="K51" s="183">
        <v>518.09386072598579</v>
      </c>
      <c r="L51" s="12"/>
    </row>
    <row r="52" spans="1:12">
      <c r="A52" s="119" t="s">
        <v>260</v>
      </c>
      <c r="B52" s="180">
        <v>34.074111102581412</v>
      </c>
      <c r="C52" s="178">
        <v>3010.6647567714672</v>
      </c>
      <c r="D52" s="178">
        <v>3779.4741600000002</v>
      </c>
      <c r="E52" s="178">
        <v>3872.7294000000002</v>
      </c>
      <c r="F52" s="178">
        <v>538.20000000000005</v>
      </c>
      <c r="G52" s="178">
        <v>160.9</v>
      </c>
      <c r="H52" s="178">
        <v>0</v>
      </c>
      <c r="I52" s="178">
        <v>0</v>
      </c>
      <c r="J52" s="178">
        <v>2866.0271413137002</v>
      </c>
      <c r="K52" s="183">
        <v>68.400400000000005</v>
      </c>
      <c r="L52" s="12"/>
    </row>
    <row r="53" spans="1:12">
      <c r="A53" s="119" t="s">
        <v>261</v>
      </c>
      <c r="B53" s="180">
        <v>2267.1613729720084</v>
      </c>
      <c r="C53" s="178">
        <v>1637.1179995494126</v>
      </c>
      <c r="D53" s="178">
        <v>1.6</v>
      </c>
      <c r="E53" s="178">
        <v>1.4</v>
      </c>
      <c r="F53" s="178">
        <v>0</v>
      </c>
      <c r="G53" s="178">
        <v>0</v>
      </c>
      <c r="H53" s="178">
        <v>0</v>
      </c>
      <c r="I53" s="178">
        <v>1184</v>
      </c>
      <c r="J53" s="178">
        <v>-3.0082146715629099</v>
      </c>
      <c r="K53" s="183">
        <v>252</v>
      </c>
      <c r="L53" s="12"/>
    </row>
    <row r="54" spans="1:12">
      <c r="A54" s="119" t="s">
        <v>262</v>
      </c>
      <c r="B54" s="177">
        <v>1300</v>
      </c>
      <c r="C54" s="178">
        <v>2744.4760000000001</v>
      </c>
      <c r="D54" s="178">
        <v>105.15600000000001</v>
      </c>
      <c r="E54" s="178">
        <v>1007.605</v>
      </c>
      <c r="F54" s="178">
        <v>8691.3169999999991</v>
      </c>
      <c r="G54" s="178">
        <v>-2300</v>
      </c>
      <c r="H54" s="178">
        <v>-357.83800000000008</v>
      </c>
      <c r="I54" s="178">
        <v>180.64500000000001</v>
      </c>
      <c r="J54" s="178">
        <v>122.8992988331</v>
      </c>
      <c r="K54" s="183">
        <v>-76.36099999999999</v>
      </c>
      <c r="L54" s="12"/>
    </row>
    <row r="55" spans="1:12">
      <c r="A55" s="119" t="s">
        <v>263</v>
      </c>
      <c r="B55" s="180">
        <v>34.001328087029549</v>
      </c>
      <c r="C55" s="178">
        <v>541.93319999999994</v>
      </c>
      <c r="D55" s="178">
        <v>22.045000000000002</v>
      </c>
      <c r="E55" s="178">
        <v>8.9109999999999996</v>
      </c>
      <c r="F55" s="178">
        <v>472.92500000000001</v>
      </c>
      <c r="G55" s="178">
        <v>401.26399999999995</v>
      </c>
      <c r="H55" s="178">
        <v>16856.398000000001</v>
      </c>
      <c r="I55" s="178">
        <v>5251.8433999999997</v>
      </c>
      <c r="J55" s="178">
        <f>-1469.7024094968+369</f>
        <v>-1100.7024094968001</v>
      </c>
      <c r="K55" s="178">
        <v>11870.85</v>
      </c>
    </row>
    <row r="56" spans="1:12">
      <c r="A56" s="119"/>
      <c r="B56" s="180"/>
      <c r="C56" s="178"/>
      <c r="D56" s="178"/>
      <c r="E56" s="178"/>
      <c r="F56" s="178"/>
      <c r="G56" s="178"/>
      <c r="H56" s="178"/>
      <c r="I56" s="178"/>
      <c r="J56" s="178"/>
      <c r="K56" s="178"/>
    </row>
    <row r="57" spans="1:12">
      <c r="A57" s="136" t="s">
        <v>264</v>
      </c>
      <c r="B57" s="181">
        <v>3.3468942106829509</v>
      </c>
      <c r="C57" s="181">
        <v>0</v>
      </c>
      <c r="D57" s="181">
        <v>1800.0540000000001</v>
      </c>
      <c r="E57" s="181">
        <v>32</v>
      </c>
      <c r="F57" s="181">
        <v>13831.975999999999</v>
      </c>
      <c r="G57" s="181">
        <v>300.89600000000002</v>
      </c>
      <c r="H57" s="181">
        <v>532</v>
      </c>
      <c r="I57" s="181">
        <v>-813</v>
      </c>
      <c r="J57" s="181">
        <v>646.16366348736381</v>
      </c>
      <c r="K57" s="181">
        <v>20.7</v>
      </c>
    </row>
    <row r="58" spans="1:12">
      <c r="A58" s="119" t="s">
        <v>265</v>
      </c>
      <c r="B58" s="180">
        <v>3.3468942106829509</v>
      </c>
      <c r="C58" s="178">
        <v>0</v>
      </c>
      <c r="D58" s="178">
        <v>1800.0540000000001</v>
      </c>
      <c r="E58" s="178">
        <v>32</v>
      </c>
      <c r="F58" s="178">
        <v>13831.655999999999</v>
      </c>
      <c r="G58" s="178">
        <v>300.10000000000002</v>
      </c>
      <c r="H58" s="178">
        <v>532</v>
      </c>
      <c r="I58" s="178">
        <v>-813</v>
      </c>
      <c r="J58" s="178">
        <v>-25.815336512636101</v>
      </c>
      <c r="K58" s="178">
        <v>0.8</v>
      </c>
    </row>
    <row r="59" spans="1:12">
      <c r="A59" s="119" t="s">
        <v>266</v>
      </c>
      <c r="B59" s="180">
        <v>0</v>
      </c>
      <c r="C59" s="178">
        <v>0</v>
      </c>
      <c r="D59" s="178">
        <v>0</v>
      </c>
      <c r="E59" s="178">
        <v>0</v>
      </c>
      <c r="F59" s="178">
        <v>0.32</v>
      </c>
      <c r="G59" s="178">
        <v>0.79600000000000004</v>
      </c>
      <c r="H59" s="178">
        <v>0</v>
      </c>
      <c r="I59" s="178">
        <v>0</v>
      </c>
      <c r="J59" s="178">
        <v>672.1</v>
      </c>
      <c r="K59" s="178">
        <v>19.899999999999999</v>
      </c>
    </row>
    <row r="60" spans="1:12">
      <c r="A60" s="119"/>
      <c r="B60" s="180"/>
      <c r="C60" s="178"/>
      <c r="D60" s="178"/>
      <c r="E60" s="178"/>
      <c r="F60" s="178"/>
      <c r="G60" s="178"/>
      <c r="H60" s="178"/>
      <c r="I60" s="178"/>
      <c r="J60" s="178"/>
      <c r="K60" s="178"/>
    </row>
    <row r="61" spans="1:12">
      <c r="A61" s="135" t="s">
        <v>267</v>
      </c>
      <c r="B61" s="181">
        <v>0</v>
      </c>
      <c r="C61" s="181">
        <v>0</v>
      </c>
      <c r="D61" s="181">
        <v>0</v>
      </c>
      <c r="E61" s="181">
        <v>7.6337900000000003</v>
      </c>
      <c r="F61" s="181">
        <v>427.82192000000003</v>
      </c>
      <c r="G61" s="181">
        <v>2911.2669999999998</v>
      </c>
      <c r="H61" s="181">
        <v>13279.174000000001</v>
      </c>
      <c r="I61" s="181">
        <f>22875.24858-20549+600</f>
        <v>2926.2485799999995</v>
      </c>
      <c r="J61" s="181">
        <v>-367.5421</v>
      </c>
      <c r="K61" s="181">
        <v>1801.8</v>
      </c>
    </row>
    <row r="62" spans="1:12">
      <c r="A62" s="109"/>
      <c r="B62" s="137"/>
      <c r="C62" s="130"/>
      <c r="D62" s="130"/>
      <c r="E62" s="107"/>
      <c r="F62" s="107"/>
      <c r="G62" s="107"/>
      <c r="H62" s="107"/>
      <c r="I62" s="107"/>
      <c r="J62" s="107"/>
      <c r="K62" s="107"/>
    </row>
    <row r="63" spans="1:12">
      <c r="E63" s="12"/>
    </row>
    <row r="64" spans="1:12">
      <c r="A64" s="149" t="s">
        <v>219</v>
      </c>
      <c r="B64" s="120"/>
      <c r="C64" s="120"/>
      <c r="D64" s="106"/>
    </row>
    <row r="65" spans="1:5">
      <c r="A65" s="149" t="s">
        <v>278</v>
      </c>
      <c r="B65" s="121"/>
      <c r="C65" s="121"/>
      <c r="D65" s="121"/>
    </row>
    <row r="66" spans="1:5">
      <c r="A66" s="149" t="s">
        <v>280</v>
      </c>
      <c r="B66" s="121"/>
      <c r="C66" s="121"/>
      <c r="D66" s="121"/>
    </row>
    <row r="67" spans="1:5">
      <c r="A67" s="149" t="s">
        <v>220</v>
      </c>
      <c r="C67" s="122"/>
      <c r="D67" s="106"/>
    </row>
    <row r="68" spans="1:5">
      <c r="B68" s="111"/>
      <c r="E68" s="12"/>
    </row>
    <row r="69" spans="1:5">
      <c r="A69" s="138"/>
      <c r="E69" s="12"/>
    </row>
    <row r="70" spans="1:5">
      <c r="E70" s="12"/>
    </row>
    <row r="71" spans="1:5">
      <c r="E71" s="12"/>
    </row>
    <row r="72" spans="1:5">
      <c r="E72" s="12"/>
    </row>
    <row r="73" spans="1:5">
      <c r="E73" s="12"/>
    </row>
    <row r="74" spans="1:5">
      <c r="E74" s="12"/>
    </row>
    <row r="75" spans="1:5">
      <c r="E75" s="12"/>
    </row>
    <row r="76" spans="1:5">
      <c r="E76" s="12"/>
    </row>
  </sheetData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B1:DJ64"/>
  <sheetViews>
    <sheetView showGridLines="0" workbookViewId="0">
      <pane ySplit="7" topLeftCell="A8" activePane="bottomLeft" state="frozen"/>
      <selection pane="bottomLeft"/>
    </sheetView>
  </sheetViews>
  <sheetFormatPr baseColWidth="10" defaultRowHeight="12.75"/>
  <cols>
    <col min="1" max="1" width="2.28515625" style="43" customWidth="1"/>
    <col min="2" max="2" width="7.7109375" style="43" customWidth="1"/>
    <col min="3" max="3" width="8.140625" style="43" customWidth="1"/>
    <col min="4" max="4" width="9.140625" style="43" customWidth="1"/>
    <col min="5" max="5" width="9.28515625" style="32" customWidth="1"/>
    <col min="6" max="6" width="8.140625" style="43" customWidth="1"/>
    <col min="7" max="7" width="10.7109375" style="43" customWidth="1"/>
    <col min="8" max="8" width="13.28515625" style="43" customWidth="1"/>
    <col min="9" max="9" width="11.140625" style="43" customWidth="1"/>
    <col min="10" max="10" width="15" style="32" customWidth="1"/>
    <col min="11" max="11" width="9.42578125" style="43" customWidth="1"/>
    <col min="12" max="12" width="12" style="43" customWidth="1"/>
    <col min="13" max="13" width="11.5703125" style="43" customWidth="1"/>
    <col min="14" max="14" width="8.85546875" style="43" customWidth="1"/>
    <col min="15" max="15" width="8.42578125" style="32" customWidth="1"/>
    <col min="16" max="16" width="9.5703125" style="32" customWidth="1"/>
    <col min="17" max="17" width="11.5703125" style="32" customWidth="1"/>
    <col min="18" max="18" width="12.42578125" style="43" customWidth="1"/>
    <col min="19" max="19" width="9.42578125" style="43" customWidth="1"/>
    <col min="20" max="20" width="10" style="43" customWidth="1"/>
    <col min="21" max="21" width="9.42578125" style="43" customWidth="1"/>
    <col min="22" max="22" width="9.140625" style="43" customWidth="1"/>
    <col min="23" max="23" width="3" style="43" customWidth="1"/>
    <col min="24" max="24" width="11.42578125" style="43"/>
    <col min="25" max="25" width="14.140625" style="46" customWidth="1"/>
    <col min="26" max="43" width="11.42578125" style="46"/>
    <col min="44" max="16384" width="11.42578125" style="43"/>
  </cols>
  <sheetData>
    <row r="1" spans="2:24">
      <c r="B1" s="44"/>
      <c r="C1" s="44"/>
      <c r="D1" s="44" t="s">
        <v>124</v>
      </c>
      <c r="E1" s="44"/>
      <c r="F1" s="44"/>
      <c r="G1" s="44"/>
      <c r="H1" s="44"/>
      <c r="I1" s="45" t="s">
        <v>125</v>
      </c>
      <c r="J1" s="44"/>
      <c r="K1" s="44"/>
      <c r="L1" s="44"/>
      <c r="M1" s="44"/>
      <c r="N1" s="44"/>
      <c r="O1" s="44"/>
    </row>
    <row r="2" spans="2:24">
      <c r="J2" s="44" t="s">
        <v>126</v>
      </c>
      <c r="K2" s="44"/>
      <c r="L2" s="47"/>
      <c r="M2" s="48"/>
    </row>
    <row r="3" spans="2:24">
      <c r="B3" s="49"/>
      <c r="C3" s="49"/>
      <c r="D3" s="49"/>
      <c r="E3" s="50"/>
      <c r="F3" s="49"/>
      <c r="G3" s="49"/>
      <c r="H3" s="49"/>
      <c r="I3" s="49"/>
      <c r="J3" s="50"/>
      <c r="K3" s="49"/>
      <c r="L3" s="49"/>
      <c r="M3" s="49"/>
      <c r="N3" s="49"/>
      <c r="O3" s="50"/>
      <c r="P3" s="50"/>
      <c r="Q3" s="50"/>
      <c r="R3" s="49"/>
      <c r="S3" s="49"/>
      <c r="T3" s="49"/>
      <c r="U3" s="49"/>
      <c r="V3" s="49"/>
      <c r="W3" s="51"/>
    </row>
    <row r="4" spans="2:24">
      <c r="B4" s="155" t="s">
        <v>127</v>
      </c>
      <c r="C4" s="54" t="s">
        <v>128</v>
      </c>
      <c r="D4" s="54" t="s">
        <v>129</v>
      </c>
      <c r="E4" s="52"/>
      <c r="F4" s="62" t="s">
        <v>188</v>
      </c>
      <c r="G4" s="62"/>
      <c r="H4" s="62"/>
      <c r="I4" s="156"/>
      <c r="J4" s="55" t="s">
        <v>130</v>
      </c>
      <c r="K4" s="62"/>
      <c r="L4" s="62"/>
      <c r="M4" s="62"/>
      <c r="N4" s="154"/>
      <c r="O4" s="55" t="s">
        <v>131</v>
      </c>
      <c r="P4" s="62"/>
      <c r="Q4" s="55"/>
      <c r="R4" s="154"/>
      <c r="S4" s="154"/>
      <c r="T4" s="52" t="s">
        <v>192</v>
      </c>
      <c r="U4" s="156"/>
      <c r="V4" s="55"/>
      <c r="W4" s="53"/>
    </row>
    <row r="5" spans="2:24">
      <c r="B5" s="101"/>
      <c r="C5" s="171" t="s">
        <v>132</v>
      </c>
      <c r="D5" s="54" t="s">
        <v>133</v>
      </c>
      <c r="E5" s="54" t="s">
        <v>134</v>
      </c>
      <c r="F5" s="54" t="s">
        <v>135</v>
      </c>
      <c r="G5" s="54" t="s">
        <v>136</v>
      </c>
      <c r="H5" s="54" t="s">
        <v>189</v>
      </c>
      <c r="I5" s="54" t="s">
        <v>137</v>
      </c>
      <c r="J5" s="54" t="s">
        <v>190</v>
      </c>
      <c r="K5" s="54" t="s">
        <v>138</v>
      </c>
      <c r="L5" s="54" t="s">
        <v>139</v>
      </c>
      <c r="M5" s="54" t="s">
        <v>171</v>
      </c>
      <c r="N5" s="54"/>
      <c r="O5" s="55"/>
      <c r="P5" s="199" t="s">
        <v>190</v>
      </c>
      <c r="Q5" s="200"/>
      <c r="R5" s="54" t="s">
        <v>191</v>
      </c>
      <c r="S5" s="54"/>
      <c r="T5" s="54" t="s">
        <v>140</v>
      </c>
      <c r="U5" s="54" t="s">
        <v>141</v>
      </c>
      <c r="V5" s="54" t="s">
        <v>142</v>
      </c>
      <c r="W5" s="53"/>
    </row>
    <row r="6" spans="2:24">
      <c r="B6" s="101"/>
      <c r="C6" s="101"/>
      <c r="D6" s="54" t="s">
        <v>143</v>
      </c>
      <c r="E6" s="54" t="s">
        <v>140</v>
      </c>
      <c r="F6" s="54"/>
      <c r="G6" s="54"/>
      <c r="H6" s="101"/>
      <c r="I6" s="101" t="s">
        <v>144</v>
      </c>
      <c r="J6" s="54" t="s">
        <v>140</v>
      </c>
      <c r="K6" s="54"/>
      <c r="L6" s="54"/>
      <c r="M6" s="101"/>
      <c r="N6" s="54" t="s">
        <v>123</v>
      </c>
      <c r="O6" s="54" t="s">
        <v>140</v>
      </c>
      <c r="P6" s="54" t="s">
        <v>138</v>
      </c>
      <c r="Q6" s="54" t="s">
        <v>139</v>
      </c>
      <c r="R6" s="54"/>
      <c r="S6" s="54" t="s">
        <v>123</v>
      </c>
      <c r="T6" s="54"/>
      <c r="U6" s="54"/>
      <c r="V6" s="54"/>
      <c r="W6" s="53"/>
    </row>
    <row r="7" spans="2:24"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5"/>
      <c r="O7" s="55"/>
      <c r="P7" s="55"/>
      <c r="Q7" s="55"/>
      <c r="R7" s="55"/>
      <c r="S7" s="55"/>
      <c r="T7" s="55"/>
      <c r="U7" s="55"/>
      <c r="V7" s="55"/>
      <c r="W7" s="53"/>
    </row>
    <row r="8" spans="2:24">
      <c r="B8" s="157"/>
      <c r="C8" s="153" t="s">
        <v>145</v>
      </c>
      <c r="D8" s="153" t="s">
        <v>146</v>
      </c>
      <c r="E8" s="153" t="s">
        <v>147</v>
      </c>
      <c r="F8" s="153" t="s">
        <v>148</v>
      </c>
      <c r="G8" s="153" t="s">
        <v>149</v>
      </c>
      <c r="H8" s="153" t="s">
        <v>150</v>
      </c>
      <c r="I8" s="153" t="s">
        <v>151</v>
      </c>
      <c r="J8" s="153" t="s">
        <v>152</v>
      </c>
      <c r="K8" s="153" t="s">
        <v>153</v>
      </c>
      <c r="L8" s="153" t="s">
        <v>154</v>
      </c>
      <c r="M8" s="153" t="s">
        <v>155</v>
      </c>
      <c r="N8" s="153" t="s">
        <v>156</v>
      </c>
      <c r="O8" s="153" t="s">
        <v>157</v>
      </c>
      <c r="P8" s="153" t="s">
        <v>158</v>
      </c>
      <c r="Q8" s="153" t="s">
        <v>159</v>
      </c>
      <c r="R8" s="153" t="s">
        <v>160</v>
      </c>
      <c r="S8" s="153" t="s">
        <v>161</v>
      </c>
      <c r="T8" s="153" t="s">
        <v>162</v>
      </c>
      <c r="U8" s="153" t="s">
        <v>163</v>
      </c>
      <c r="V8" s="153" t="s">
        <v>164</v>
      </c>
      <c r="W8" s="51"/>
    </row>
    <row r="9" spans="2:24">
      <c r="B9" s="158"/>
      <c r="C9" s="59"/>
      <c r="D9" s="59"/>
      <c r="E9" s="159"/>
      <c r="F9" s="57"/>
      <c r="G9" s="57"/>
      <c r="H9" s="57"/>
      <c r="I9" s="59"/>
      <c r="J9" s="57"/>
      <c r="K9" s="57"/>
      <c r="L9" s="57"/>
      <c r="M9" s="57"/>
      <c r="N9" s="57"/>
      <c r="O9" s="57"/>
      <c r="P9" s="59"/>
      <c r="Q9" s="57"/>
      <c r="R9" s="57"/>
      <c r="S9" s="57"/>
      <c r="T9" s="57"/>
      <c r="U9" s="57"/>
      <c r="V9" s="57"/>
      <c r="W9" s="60"/>
      <c r="X9" s="58"/>
    </row>
    <row r="10" spans="2:24">
      <c r="B10" s="158">
        <v>1999</v>
      </c>
      <c r="C10" s="73">
        <v>1275.825</v>
      </c>
      <c r="D10" s="73">
        <v>876.81610854193059</v>
      </c>
      <c r="E10" s="88">
        <v>1545.1843999999992</v>
      </c>
      <c r="F10" s="73">
        <v>1280.1675100000002</v>
      </c>
      <c r="G10" s="73">
        <v>265.01688999999897</v>
      </c>
      <c r="H10" s="73">
        <v>-451.13619838061175</v>
      </c>
      <c r="I10" s="73">
        <v>-1342.1868904282712</v>
      </c>
      <c r="J10" s="73">
        <v>4516.4843999999994</v>
      </c>
      <c r="K10" s="73">
        <v>1479.6824700000002</v>
      </c>
      <c r="L10" s="73">
        <v>3036.8019299999992</v>
      </c>
      <c r="M10" s="73">
        <v>729.50872380563908</v>
      </c>
      <c r="N10" s="73">
        <v>5245.9931238056388</v>
      </c>
      <c r="O10" s="73">
        <v>2971.3</v>
      </c>
      <c r="P10" s="73">
        <v>199.51496000000003</v>
      </c>
      <c r="Q10" s="73">
        <v>2771.7850400000002</v>
      </c>
      <c r="R10" s="73">
        <v>1180.6449221862508</v>
      </c>
      <c r="S10" s="73">
        <v>4151.9449221862506</v>
      </c>
      <c r="T10" s="73">
        <v>16282.237999999998</v>
      </c>
      <c r="U10" s="73">
        <v>13752.372999999998</v>
      </c>
      <c r="V10" s="73">
        <v>16895.718000000001</v>
      </c>
      <c r="W10" s="60"/>
      <c r="X10" s="58"/>
    </row>
    <row r="11" spans="2:24">
      <c r="B11" s="158"/>
      <c r="C11" s="57"/>
      <c r="D11" s="57"/>
      <c r="E11" s="159"/>
      <c r="F11" s="73"/>
      <c r="G11" s="61"/>
      <c r="H11" s="73"/>
      <c r="I11" s="73"/>
      <c r="J11" s="73"/>
      <c r="K11" s="57"/>
      <c r="L11" s="73"/>
      <c r="M11" s="57"/>
      <c r="N11" s="73"/>
      <c r="O11" s="73"/>
      <c r="P11" s="57"/>
      <c r="Q11" s="57"/>
      <c r="R11" s="57"/>
      <c r="S11" s="73"/>
      <c r="T11" s="73"/>
      <c r="U11" s="73"/>
      <c r="V11" s="57"/>
      <c r="W11" s="60"/>
      <c r="X11" s="58"/>
    </row>
    <row r="12" spans="2:24">
      <c r="B12" s="158" t="s">
        <v>193</v>
      </c>
      <c r="C12" s="73">
        <v>1179.7</v>
      </c>
      <c r="D12" s="73">
        <v>920.51728389855634</v>
      </c>
      <c r="E12" s="88">
        <v>1399.2845199999997</v>
      </c>
      <c r="F12" s="73">
        <v>2186.4951100000003</v>
      </c>
      <c r="G12" s="73">
        <v>-787.21059000000059</v>
      </c>
      <c r="H12" s="73">
        <v>-419.98963600000002</v>
      </c>
      <c r="I12" s="73">
        <v>-6364.7635471560261</v>
      </c>
      <c r="J12" s="73">
        <v>5056.6845199999998</v>
      </c>
      <c r="K12" s="73">
        <v>2442.4231300000001</v>
      </c>
      <c r="L12" s="73">
        <v>2614.2613899999997</v>
      </c>
      <c r="M12" s="73">
        <v>849.31304999999998</v>
      </c>
      <c r="N12" s="73">
        <v>5905.9975699999995</v>
      </c>
      <c r="O12" s="73">
        <v>3657.4</v>
      </c>
      <c r="P12" s="73">
        <v>255.92801999999995</v>
      </c>
      <c r="Q12" s="73">
        <v>3401.4719800000003</v>
      </c>
      <c r="R12" s="73">
        <v>1269.302686</v>
      </c>
      <c r="S12" s="73">
        <v>4926.7026860000005</v>
      </c>
      <c r="T12" s="73">
        <v>13564.496000000001</v>
      </c>
      <c r="U12" s="74">
        <v>11335.444000000001</v>
      </c>
      <c r="V12" s="74">
        <v>16282.907999999999</v>
      </c>
      <c r="W12" s="90"/>
      <c r="X12" s="58"/>
    </row>
    <row r="13" spans="2:24">
      <c r="B13" s="158"/>
      <c r="C13" s="57"/>
      <c r="D13" s="57"/>
      <c r="E13" s="159"/>
      <c r="F13" s="73"/>
      <c r="G13" s="73"/>
      <c r="H13" s="73"/>
      <c r="I13" s="57"/>
      <c r="J13" s="73"/>
      <c r="K13" s="57"/>
      <c r="L13" s="73"/>
      <c r="M13" s="57"/>
      <c r="N13" s="73"/>
      <c r="O13" s="73"/>
      <c r="P13" s="57"/>
      <c r="Q13" s="57"/>
      <c r="R13" s="57"/>
      <c r="S13" s="73"/>
      <c r="T13" s="57"/>
      <c r="U13" s="73"/>
      <c r="V13" s="57"/>
      <c r="W13" s="60"/>
      <c r="X13" s="58"/>
    </row>
    <row r="14" spans="2:24">
      <c r="B14" s="158" t="s">
        <v>194</v>
      </c>
      <c r="C14" s="73">
        <v>1073.806646</v>
      </c>
      <c r="D14" s="73">
        <v>-624.32020266566951</v>
      </c>
      <c r="E14" s="88">
        <v>-356.25091906719967</v>
      </c>
      <c r="F14" s="73">
        <v>1650.4104600000003</v>
      </c>
      <c r="G14" s="73">
        <v>-2006.6613790672</v>
      </c>
      <c r="H14" s="73">
        <v>-571.9221990499999</v>
      </c>
      <c r="I14" s="73">
        <v>694.21670886708239</v>
      </c>
      <c r="J14" s="73">
        <v>4821.29587085</v>
      </c>
      <c r="K14" s="73">
        <v>1899.9937700000003</v>
      </c>
      <c r="L14" s="73">
        <v>2921.30210085</v>
      </c>
      <c r="M14" s="73">
        <v>862.16692999999998</v>
      </c>
      <c r="N14" s="73">
        <v>5683.4628008500003</v>
      </c>
      <c r="O14" s="73">
        <v>5177.5467899171999</v>
      </c>
      <c r="P14" s="73">
        <v>249.58330999999998</v>
      </c>
      <c r="Q14" s="73">
        <v>4927.9634799171999</v>
      </c>
      <c r="R14" s="73">
        <v>1434.0891290499999</v>
      </c>
      <c r="S14" s="73">
        <v>6611.6359189672003</v>
      </c>
      <c r="T14" s="73">
        <v>14410.828</v>
      </c>
      <c r="U14" s="73">
        <v>11372.821</v>
      </c>
      <c r="V14" s="73">
        <v>21270.799999999999</v>
      </c>
      <c r="W14" s="60"/>
      <c r="X14" s="58"/>
    </row>
    <row r="15" spans="2:24">
      <c r="B15" s="158"/>
      <c r="C15" s="57"/>
      <c r="D15" s="57"/>
      <c r="E15" s="159"/>
      <c r="F15" s="57"/>
      <c r="G15" s="73"/>
      <c r="H15" s="73"/>
      <c r="I15" s="73"/>
      <c r="J15" s="73"/>
      <c r="K15" s="73"/>
      <c r="L15" s="73"/>
      <c r="M15" s="57"/>
      <c r="N15" s="73"/>
      <c r="O15" s="73"/>
      <c r="P15" s="57"/>
      <c r="Q15" s="73"/>
      <c r="R15" s="57"/>
      <c r="S15" s="57"/>
      <c r="T15" s="57"/>
      <c r="U15" s="57"/>
      <c r="V15" s="73"/>
      <c r="W15" s="60"/>
      <c r="X15" s="58"/>
    </row>
    <row r="16" spans="2:24">
      <c r="B16" s="160" t="s">
        <v>195</v>
      </c>
      <c r="C16" s="73">
        <v>1007.9871900000001</v>
      </c>
      <c r="D16" s="73">
        <v>-1271.0364336771324</v>
      </c>
      <c r="E16" s="88">
        <v>-902.00059470999895</v>
      </c>
      <c r="F16" s="73">
        <v>1822.5794000000001</v>
      </c>
      <c r="G16" s="73">
        <v>-2724.579994709999</v>
      </c>
      <c r="H16" s="73">
        <v>-715.93733347764794</v>
      </c>
      <c r="I16" s="73">
        <v>1206.0005739861799</v>
      </c>
      <c r="J16" s="73">
        <v>5257.6826818000009</v>
      </c>
      <c r="K16" s="73">
        <v>2054.9882400000001</v>
      </c>
      <c r="L16" s="73">
        <v>3202.6944418000007</v>
      </c>
      <c r="M16" s="73">
        <v>883.92221026027494</v>
      </c>
      <c r="N16" s="73">
        <v>6141.6048920602761</v>
      </c>
      <c r="O16" s="73">
        <v>6159.6832765099998</v>
      </c>
      <c r="P16" s="73">
        <v>232.40884</v>
      </c>
      <c r="Q16" s="73">
        <v>5927.2744365099998</v>
      </c>
      <c r="R16" s="73">
        <v>1599.8595437379229</v>
      </c>
      <c r="S16" s="73">
        <v>7759.5428202479225</v>
      </c>
      <c r="T16" s="73">
        <v>16287.492000000002</v>
      </c>
      <c r="U16" s="73">
        <v>11388.068000000001</v>
      </c>
      <c r="V16" s="73">
        <v>24717.858</v>
      </c>
      <c r="W16" s="51"/>
      <c r="X16" s="58"/>
    </row>
    <row r="17" spans="2:26">
      <c r="B17" s="160"/>
      <c r="C17" s="57"/>
      <c r="D17" s="73"/>
      <c r="E17" s="159"/>
      <c r="F17" s="57"/>
      <c r="G17" s="73"/>
      <c r="H17" s="73"/>
      <c r="I17" s="73"/>
      <c r="J17" s="73"/>
      <c r="K17" s="73"/>
      <c r="L17" s="73"/>
      <c r="M17" s="57"/>
      <c r="N17" s="73"/>
      <c r="O17" s="73"/>
      <c r="P17" s="57"/>
      <c r="Q17" s="73"/>
      <c r="R17" s="57"/>
      <c r="S17" s="73"/>
      <c r="T17" s="57"/>
      <c r="U17" s="57"/>
      <c r="V17" s="73"/>
      <c r="W17" s="51"/>
      <c r="X17" s="58"/>
    </row>
    <row r="18" spans="2:26">
      <c r="B18" s="160" t="s">
        <v>196</v>
      </c>
      <c r="C18" s="73">
        <v>1160.4000000000001</v>
      </c>
      <c r="D18" s="73">
        <v>-422.48708163485981</v>
      </c>
      <c r="E18" s="88">
        <v>79.500231999999414</v>
      </c>
      <c r="F18" s="73">
        <v>1874.0300000000002</v>
      </c>
      <c r="G18" s="73">
        <v>-1794.5297680000008</v>
      </c>
      <c r="H18" s="73">
        <v>-743.59144773458183</v>
      </c>
      <c r="I18" s="73">
        <v>308.56063699435947</v>
      </c>
      <c r="J18" s="73">
        <v>6445.8269119999995</v>
      </c>
      <c r="K18" s="73">
        <v>2606.8200000000002</v>
      </c>
      <c r="L18" s="73">
        <v>3839.0069119999994</v>
      </c>
      <c r="M18" s="73">
        <v>881.1520033518234</v>
      </c>
      <c r="N18" s="73">
        <v>7326.9789153518232</v>
      </c>
      <c r="O18" s="73">
        <v>6366.3266800000001</v>
      </c>
      <c r="P18" s="73">
        <v>732.79</v>
      </c>
      <c r="Q18" s="73">
        <v>5633.5366800000002</v>
      </c>
      <c r="R18" s="73">
        <v>1624.7434510864052</v>
      </c>
      <c r="S18" s="73">
        <v>7991.0701310864051</v>
      </c>
      <c r="T18" s="73">
        <v>16765.2</v>
      </c>
      <c r="U18" s="73">
        <v>11493.2</v>
      </c>
      <c r="V18" s="73">
        <v>28409.458999999999</v>
      </c>
      <c r="W18" s="51"/>
      <c r="X18" s="58"/>
    </row>
    <row r="19" spans="2:26">
      <c r="B19" s="160"/>
      <c r="C19" s="57"/>
      <c r="D19" s="73"/>
      <c r="E19" s="159"/>
      <c r="F19" s="57"/>
      <c r="G19" s="73"/>
      <c r="H19" s="73"/>
      <c r="I19" s="73"/>
      <c r="J19" s="73"/>
      <c r="K19" s="73"/>
      <c r="L19" s="73"/>
      <c r="M19" s="57"/>
      <c r="N19" s="73"/>
      <c r="O19" s="73"/>
      <c r="P19" s="57"/>
      <c r="Q19" s="73"/>
      <c r="R19" s="57"/>
      <c r="S19" s="73"/>
      <c r="T19" s="57"/>
      <c r="U19" s="57"/>
      <c r="V19" s="73"/>
      <c r="W19" s="51"/>
      <c r="X19" s="58"/>
    </row>
    <row r="20" spans="2:26">
      <c r="B20" s="160" t="s">
        <v>197</v>
      </c>
      <c r="C20" s="74">
        <v>1437.3</v>
      </c>
      <c r="D20" s="74">
        <v>-541.93499999999995</v>
      </c>
      <c r="E20" s="88">
        <v>284.00615573666664</v>
      </c>
      <c r="F20" s="73">
        <v>3238.9339999999997</v>
      </c>
      <c r="G20" s="73">
        <v>-2954.9278442633331</v>
      </c>
      <c r="H20" s="73">
        <v>-953.73742016838287</v>
      </c>
      <c r="I20" s="74">
        <v>139.59771744428377</v>
      </c>
      <c r="J20" s="73">
        <v>7967.7536406666668</v>
      </c>
      <c r="K20" s="161">
        <v>4233.9939999999997</v>
      </c>
      <c r="L20" s="73">
        <v>3733.7596406666671</v>
      </c>
      <c r="M20" s="74">
        <v>1013.9498841863838</v>
      </c>
      <c r="N20" s="73">
        <v>8981.7035248530501</v>
      </c>
      <c r="O20" s="73">
        <v>7683.7474849299997</v>
      </c>
      <c r="P20" s="74">
        <v>995.06</v>
      </c>
      <c r="Q20" s="73">
        <v>6688.6874849300002</v>
      </c>
      <c r="R20" s="74">
        <v>1967.6873043547666</v>
      </c>
      <c r="S20" s="74">
        <v>9651.4347892847654</v>
      </c>
      <c r="T20" s="73">
        <v>17212.599999999999</v>
      </c>
      <c r="U20" s="73">
        <v>11061.6</v>
      </c>
      <c r="V20" s="73">
        <v>32645.621999999999</v>
      </c>
      <c r="W20" s="51"/>
      <c r="X20" s="58"/>
      <c r="Z20" s="102"/>
    </row>
    <row r="21" spans="2:26">
      <c r="B21" s="160"/>
      <c r="C21" s="74"/>
      <c r="D21" s="74"/>
      <c r="E21" s="88"/>
      <c r="F21" s="57"/>
      <c r="G21" s="73"/>
      <c r="H21" s="73"/>
      <c r="I21" s="74"/>
      <c r="J21" s="73"/>
      <c r="K21" s="73"/>
      <c r="L21" s="73"/>
      <c r="M21" s="82"/>
      <c r="N21" s="73"/>
      <c r="O21" s="73"/>
      <c r="P21" s="82"/>
      <c r="Q21" s="73"/>
      <c r="R21" s="82"/>
      <c r="S21" s="74"/>
      <c r="T21" s="57"/>
      <c r="U21" s="57"/>
      <c r="V21" s="73"/>
      <c r="W21" s="51"/>
      <c r="X21" s="58"/>
    </row>
    <row r="22" spans="2:26">
      <c r="B22" s="101" t="s">
        <v>198</v>
      </c>
      <c r="C22" s="74">
        <v>2146.9</v>
      </c>
      <c r="D22" s="74">
        <v>347.73899999999998</v>
      </c>
      <c r="E22" s="88">
        <v>758.375</v>
      </c>
      <c r="F22" s="74">
        <v>4154.884</v>
      </c>
      <c r="G22" s="73">
        <v>-3396.509</v>
      </c>
      <c r="H22" s="73">
        <v>-1129.8926410760025</v>
      </c>
      <c r="I22" s="74">
        <v>-101.74659928326216</v>
      </c>
      <c r="J22" s="73">
        <v>10467.695</v>
      </c>
      <c r="K22" s="74">
        <v>5869.8540000000003</v>
      </c>
      <c r="L22" s="73">
        <v>4597.8410000000003</v>
      </c>
      <c r="M22" s="74">
        <v>1012.1233589239976</v>
      </c>
      <c r="N22" s="74">
        <v>11479.818358923998</v>
      </c>
      <c r="O22" s="73">
        <v>9709.32</v>
      </c>
      <c r="P22" s="74">
        <v>1714.97</v>
      </c>
      <c r="Q22" s="73">
        <v>7994.35</v>
      </c>
      <c r="R22" s="74">
        <v>2142.0160000000001</v>
      </c>
      <c r="S22" s="74">
        <v>11851.335999999999</v>
      </c>
      <c r="T22" s="74">
        <v>17237.7</v>
      </c>
      <c r="U22" s="74">
        <v>10851</v>
      </c>
      <c r="V22" s="74">
        <v>36942.383999999998</v>
      </c>
      <c r="W22" s="53"/>
      <c r="X22" s="58"/>
      <c r="Z22" s="104"/>
    </row>
    <row r="23" spans="2:26">
      <c r="B23" s="160"/>
      <c r="C23" s="57"/>
      <c r="D23" s="73"/>
      <c r="E23" s="88"/>
      <c r="F23" s="57"/>
      <c r="G23" s="73"/>
      <c r="H23" s="73"/>
      <c r="I23" s="73"/>
      <c r="J23" s="73"/>
      <c r="K23" s="73"/>
      <c r="L23" s="73"/>
      <c r="M23" s="57"/>
      <c r="N23" s="73"/>
      <c r="O23" s="73"/>
      <c r="P23" s="57"/>
      <c r="Q23" s="73"/>
      <c r="R23" s="73"/>
      <c r="S23" s="57"/>
      <c r="T23" s="57"/>
      <c r="U23" s="57"/>
      <c r="V23" s="73"/>
      <c r="W23" s="51"/>
      <c r="X23" s="58"/>
    </row>
    <row r="24" spans="2:26">
      <c r="B24" s="160" t="s">
        <v>199</v>
      </c>
      <c r="C24" s="73">
        <v>2023.35</v>
      </c>
      <c r="D24" s="73">
        <v>1614.3050000000001</v>
      </c>
      <c r="E24" s="88">
        <v>1765.2053299999998</v>
      </c>
      <c r="F24" s="73">
        <v>5163.6353299999992</v>
      </c>
      <c r="G24" s="73">
        <v>-3398.4299999999994</v>
      </c>
      <c r="H24" s="73">
        <v>-1304.7391791412426</v>
      </c>
      <c r="I24" s="73">
        <v>-2088.8656705696985</v>
      </c>
      <c r="J24" s="74">
        <v>13188.02333</v>
      </c>
      <c r="K24" s="74">
        <v>7544.5103299999992</v>
      </c>
      <c r="L24" s="74">
        <v>5643.5129999999999</v>
      </c>
      <c r="M24" s="73">
        <v>1036.5308208587574</v>
      </c>
      <c r="N24" s="73">
        <v>14224.554150858758</v>
      </c>
      <c r="O24" s="73">
        <v>11422.817999999999</v>
      </c>
      <c r="P24" s="73">
        <v>2380.875</v>
      </c>
      <c r="Q24" s="73">
        <v>9041.9429999999993</v>
      </c>
      <c r="R24" s="73">
        <v>2341.27</v>
      </c>
      <c r="S24" s="73">
        <v>13764.088</v>
      </c>
      <c r="T24" s="73">
        <v>17099.835999999999</v>
      </c>
      <c r="U24" s="74">
        <v>10215.672999999997</v>
      </c>
      <c r="V24" s="74">
        <v>41705.008999999998</v>
      </c>
      <c r="W24" s="53"/>
      <c r="X24" s="58"/>
    </row>
    <row r="25" spans="2:26">
      <c r="B25" s="101"/>
      <c r="C25" s="74"/>
      <c r="D25" s="74"/>
      <c r="E25" s="88"/>
      <c r="F25" s="73"/>
      <c r="G25" s="73"/>
      <c r="H25" s="73"/>
      <c r="I25" s="74"/>
      <c r="J25" s="74"/>
      <c r="K25" s="74"/>
      <c r="L25" s="74"/>
      <c r="M25" s="73"/>
      <c r="N25" s="73"/>
      <c r="O25" s="73"/>
      <c r="P25" s="74"/>
      <c r="Q25" s="74"/>
      <c r="R25" s="74"/>
      <c r="S25" s="73"/>
      <c r="T25" s="74"/>
      <c r="U25" s="74"/>
      <c r="V25" s="74"/>
      <c r="W25" s="53"/>
      <c r="X25" s="58"/>
    </row>
    <row r="26" spans="2:26">
      <c r="B26" s="101" t="s">
        <v>202</v>
      </c>
      <c r="C26" s="74">
        <v>3520.8</v>
      </c>
      <c r="D26" s="74">
        <v>1588.2</v>
      </c>
      <c r="E26" s="88">
        <v>1823.0548799999997</v>
      </c>
      <c r="F26" s="73">
        <v>5750.2418799999996</v>
      </c>
      <c r="G26" s="73">
        <v>-3927.1869999999999</v>
      </c>
      <c r="H26" s="73">
        <v>-1371.4749999999999</v>
      </c>
      <c r="I26" s="74">
        <v>-145.4</v>
      </c>
      <c r="J26" s="74">
        <v>14870.16588</v>
      </c>
      <c r="K26" s="74">
        <v>8328.5658800000001</v>
      </c>
      <c r="L26" s="74">
        <v>6541.6</v>
      </c>
      <c r="M26" s="73">
        <v>1200.0999999999999</v>
      </c>
      <c r="N26" s="73">
        <v>16070.265880000001</v>
      </c>
      <c r="O26" s="73">
        <v>13047.111000000001</v>
      </c>
      <c r="P26" s="74">
        <v>2578.3240000000001</v>
      </c>
      <c r="Q26" s="74">
        <v>10468.787</v>
      </c>
      <c r="R26" s="74">
        <v>2571.5749999999998</v>
      </c>
      <c r="S26" s="73">
        <v>15618.686000000002</v>
      </c>
      <c r="T26" s="74">
        <v>17472.756000000001</v>
      </c>
      <c r="U26" s="74">
        <v>10633.373</v>
      </c>
      <c r="V26" s="74">
        <v>45503.563000000002</v>
      </c>
      <c r="W26" s="53"/>
      <c r="Y26" s="103"/>
    </row>
    <row r="27" spans="2:26">
      <c r="B27" s="101"/>
      <c r="C27" s="74"/>
      <c r="D27" s="74"/>
      <c r="E27" s="88"/>
      <c r="F27" s="73"/>
      <c r="G27" s="73"/>
      <c r="H27" s="73"/>
      <c r="I27" s="74"/>
      <c r="J27" s="74"/>
      <c r="K27" s="74"/>
      <c r="L27" s="74"/>
      <c r="M27" s="74"/>
      <c r="N27" s="73"/>
      <c r="O27" s="73"/>
      <c r="P27" s="74"/>
      <c r="Q27" s="74"/>
      <c r="R27" s="74"/>
      <c r="S27" s="73"/>
      <c r="T27" s="74"/>
      <c r="U27" s="160"/>
      <c r="V27" s="74"/>
      <c r="W27" s="53"/>
    </row>
    <row r="28" spans="2:26">
      <c r="B28" s="101" t="s">
        <v>205</v>
      </c>
      <c r="C28" s="74">
        <v>4472</v>
      </c>
      <c r="D28" s="74">
        <v>1085.7</v>
      </c>
      <c r="E28" s="88">
        <v>1371.4400000000005</v>
      </c>
      <c r="F28" s="73">
        <v>8455.34</v>
      </c>
      <c r="G28" s="73">
        <v>-7083.9</v>
      </c>
      <c r="H28" s="73">
        <v>-1641.3000000000002</v>
      </c>
      <c r="I28" s="74">
        <v>-165.8</v>
      </c>
      <c r="J28" s="74">
        <v>19146.900000000001</v>
      </c>
      <c r="K28" s="74">
        <v>11672.8</v>
      </c>
      <c r="L28" s="74">
        <v>7474.1</v>
      </c>
      <c r="M28" s="74">
        <v>1313.1</v>
      </c>
      <c r="N28" s="73">
        <v>20460</v>
      </c>
      <c r="O28" s="73">
        <v>17775.46</v>
      </c>
      <c r="P28" s="74">
        <v>3217.46</v>
      </c>
      <c r="Q28" s="74">
        <v>14558</v>
      </c>
      <c r="R28" s="74">
        <v>2954.4</v>
      </c>
      <c r="S28" s="73">
        <v>20729.86</v>
      </c>
      <c r="T28" s="74">
        <v>18432.456999999999</v>
      </c>
      <c r="U28" s="98">
        <v>10089.946999999998</v>
      </c>
      <c r="V28" s="74">
        <v>54208.523000000001</v>
      </c>
      <c r="W28" s="53"/>
    </row>
    <row r="29" spans="2:26">
      <c r="B29" s="101"/>
      <c r="C29" s="74"/>
      <c r="D29" s="74"/>
      <c r="E29" s="88"/>
      <c r="F29" s="73"/>
      <c r="G29" s="73"/>
      <c r="H29" s="73"/>
      <c r="I29" s="74"/>
      <c r="J29" s="74"/>
      <c r="K29" s="74"/>
      <c r="L29" s="74"/>
      <c r="M29" s="74"/>
      <c r="N29" s="73"/>
      <c r="O29" s="73"/>
      <c r="P29" s="74"/>
      <c r="Q29" s="74"/>
      <c r="R29" s="74"/>
      <c r="S29" s="73"/>
      <c r="T29" s="74"/>
      <c r="U29" s="98"/>
      <c r="V29" s="74"/>
      <c r="W29" s="53"/>
    </row>
    <row r="30" spans="2:26">
      <c r="B30" s="56" t="s">
        <v>281</v>
      </c>
      <c r="C30" s="83">
        <v>3792.1</v>
      </c>
      <c r="D30" s="83">
        <v>-306.39999999999998</v>
      </c>
      <c r="E30" s="89">
        <v>77.600000000000364</v>
      </c>
      <c r="F30" s="75">
        <v>4630.8</v>
      </c>
      <c r="G30" s="75">
        <v>-4553.2</v>
      </c>
      <c r="H30" s="75">
        <v>-1376.6999999999998</v>
      </c>
      <c r="I30" s="75">
        <v>-2501.1</v>
      </c>
      <c r="J30" s="75">
        <v>14346.7</v>
      </c>
      <c r="K30" s="75">
        <v>6964.6</v>
      </c>
      <c r="L30" s="75">
        <v>7382.0999999999995</v>
      </c>
      <c r="M30" s="75">
        <v>1227.4000000000001</v>
      </c>
      <c r="N30" s="75">
        <v>15574.1</v>
      </c>
      <c r="O30" s="75">
        <v>14269.099999999999</v>
      </c>
      <c r="P30" s="75">
        <v>2333.8000000000002</v>
      </c>
      <c r="Q30" s="75">
        <v>11935.3</v>
      </c>
      <c r="R30" s="75">
        <v>2604.1</v>
      </c>
      <c r="S30" s="75">
        <v>16873.199999999997</v>
      </c>
      <c r="T30" s="75">
        <v>17411.249</v>
      </c>
      <c r="U30" s="162">
        <v>7392.6949999999979</v>
      </c>
      <c r="V30" s="83">
        <v>52021.862000000001</v>
      </c>
      <c r="W30" s="53"/>
    </row>
    <row r="31" spans="2:26">
      <c r="B31" s="20"/>
      <c r="C31" s="20"/>
      <c r="D31" s="81"/>
      <c r="E31" s="81"/>
      <c r="F31" s="81"/>
      <c r="G31" s="81"/>
      <c r="H31" s="85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20"/>
    </row>
    <row r="32" spans="2:26">
      <c r="B32" s="20"/>
      <c r="C32" s="32"/>
      <c r="D32" s="32"/>
      <c r="F32" s="32"/>
      <c r="G32" s="32"/>
      <c r="H32" s="32"/>
      <c r="I32" s="163" t="s">
        <v>165</v>
      </c>
      <c r="K32" s="32"/>
      <c r="L32" s="32"/>
      <c r="M32" s="32"/>
      <c r="N32" s="32"/>
      <c r="R32" s="32"/>
      <c r="S32" s="32"/>
      <c r="T32" s="32"/>
      <c r="U32" s="32"/>
      <c r="V32" s="32"/>
    </row>
    <row r="33" spans="2:114">
      <c r="B33" s="2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32"/>
    </row>
    <row r="34" spans="2:114">
      <c r="B34" s="164" t="s">
        <v>127</v>
      </c>
      <c r="C34" s="54" t="s">
        <v>128</v>
      </c>
      <c r="D34" s="54" t="s">
        <v>129</v>
      </c>
      <c r="E34" s="55" t="s">
        <v>166</v>
      </c>
      <c r="F34" s="62"/>
      <c r="G34" s="62"/>
      <c r="H34" s="62"/>
      <c r="I34" s="55"/>
      <c r="J34" s="55" t="s">
        <v>130</v>
      </c>
      <c r="K34" s="62"/>
      <c r="L34" s="62"/>
      <c r="M34" s="62"/>
      <c r="N34" s="154"/>
      <c r="O34" s="55" t="s">
        <v>131</v>
      </c>
      <c r="P34" s="154"/>
      <c r="Q34" s="62"/>
      <c r="R34" s="62"/>
      <c r="S34" s="62"/>
      <c r="T34" s="55" t="s">
        <v>167</v>
      </c>
      <c r="U34" s="62"/>
      <c r="V34" s="54"/>
    </row>
    <row r="35" spans="2:114">
      <c r="B35" s="160"/>
      <c r="C35" s="171" t="s">
        <v>132</v>
      </c>
      <c r="D35" s="54" t="s">
        <v>133</v>
      </c>
      <c r="E35" s="54" t="s">
        <v>168</v>
      </c>
      <c r="F35" s="54" t="s">
        <v>135</v>
      </c>
      <c r="G35" s="54" t="s">
        <v>136</v>
      </c>
      <c r="H35" s="54" t="s">
        <v>169</v>
      </c>
      <c r="I35" s="54" t="s">
        <v>137</v>
      </c>
      <c r="J35" s="54" t="s">
        <v>134</v>
      </c>
      <c r="K35" s="54" t="s">
        <v>138</v>
      </c>
      <c r="L35" s="54" t="s">
        <v>170</v>
      </c>
      <c r="M35" s="54" t="s">
        <v>171</v>
      </c>
      <c r="N35" s="54"/>
      <c r="O35" s="55"/>
      <c r="P35" s="62" t="s">
        <v>134</v>
      </c>
      <c r="Q35" s="62"/>
      <c r="R35" s="54" t="s">
        <v>171</v>
      </c>
      <c r="S35" s="54"/>
      <c r="T35" s="54" t="s">
        <v>140</v>
      </c>
      <c r="U35" s="54" t="s">
        <v>141</v>
      </c>
      <c r="V35" s="54"/>
    </row>
    <row r="36" spans="2:114">
      <c r="B36" s="160"/>
      <c r="C36" s="101"/>
      <c r="D36" s="54" t="s">
        <v>143</v>
      </c>
      <c r="E36" s="54" t="s">
        <v>140</v>
      </c>
      <c r="F36" s="54"/>
      <c r="G36" s="54"/>
      <c r="H36" s="54"/>
      <c r="I36" s="54" t="s">
        <v>144</v>
      </c>
      <c r="J36" s="54" t="s">
        <v>140</v>
      </c>
      <c r="K36" s="54"/>
      <c r="L36" s="54"/>
      <c r="M36" s="54"/>
      <c r="N36" s="54" t="s">
        <v>123</v>
      </c>
      <c r="O36" s="54" t="s">
        <v>140</v>
      </c>
      <c r="P36" s="54" t="s">
        <v>138</v>
      </c>
      <c r="Q36" s="54" t="s">
        <v>170</v>
      </c>
      <c r="R36" s="54"/>
      <c r="S36" s="54" t="s">
        <v>123</v>
      </c>
      <c r="T36" s="54"/>
      <c r="U36" s="54"/>
      <c r="V36" s="54"/>
      <c r="W36" s="51"/>
      <c r="X36" s="32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S36" s="65"/>
      <c r="AT36" s="65"/>
      <c r="AU36" s="65"/>
      <c r="AV36" s="65"/>
      <c r="AW36" s="65"/>
      <c r="AX36" s="65"/>
      <c r="AY36" s="65"/>
      <c r="AZ36" s="65"/>
      <c r="BA36" s="65"/>
      <c r="BB36" s="65"/>
      <c r="BC36" s="65"/>
      <c r="BD36" s="65"/>
      <c r="BE36" s="65"/>
      <c r="BF36" s="65"/>
      <c r="BG36" s="65"/>
      <c r="BH36" s="65"/>
      <c r="BI36" s="65"/>
      <c r="BJ36" s="65"/>
      <c r="BK36" s="65"/>
      <c r="BL36" s="65"/>
      <c r="BM36" s="65"/>
      <c r="BN36" s="65"/>
      <c r="BO36" s="65"/>
      <c r="BP36" s="65"/>
      <c r="BQ36" s="65"/>
      <c r="BR36" s="65"/>
      <c r="BS36" s="65"/>
      <c r="BT36" s="65"/>
      <c r="BU36" s="65"/>
      <c r="BV36" s="65"/>
      <c r="BW36" s="65"/>
      <c r="BX36" s="65"/>
      <c r="BY36" s="65"/>
      <c r="BZ36" s="65"/>
      <c r="CA36" s="65"/>
      <c r="CB36" s="65"/>
      <c r="CC36" s="65"/>
      <c r="CD36" s="65"/>
      <c r="CE36" s="65"/>
      <c r="CF36" s="65"/>
      <c r="CG36" s="65"/>
      <c r="CH36" s="65"/>
      <c r="CI36" s="65"/>
      <c r="CJ36" s="65"/>
      <c r="CK36" s="65"/>
      <c r="CL36" s="65"/>
      <c r="CM36" s="65"/>
      <c r="CN36" s="65"/>
      <c r="CO36" s="65"/>
      <c r="CP36" s="65"/>
      <c r="CQ36" s="65"/>
      <c r="CR36" s="65"/>
      <c r="CS36" s="65"/>
      <c r="CT36" s="65"/>
      <c r="CU36" s="65"/>
      <c r="CV36" s="65"/>
      <c r="CW36" s="65"/>
      <c r="CX36" s="65"/>
      <c r="CY36" s="65"/>
      <c r="CZ36" s="65"/>
      <c r="DA36" s="65"/>
      <c r="DB36" s="65"/>
      <c r="DC36" s="65"/>
      <c r="DD36" s="65"/>
      <c r="DE36" s="65"/>
      <c r="DF36" s="65"/>
      <c r="DG36" s="65"/>
      <c r="DH36" s="65"/>
      <c r="DI36" s="65"/>
      <c r="DJ36" s="65"/>
    </row>
    <row r="37" spans="2:114">
      <c r="B37" s="165"/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101"/>
      <c r="W37" s="51"/>
      <c r="X37" s="32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4"/>
      <c r="AS37" s="65"/>
      <c r="AT37" s="65"/>
      <c r="AU37" s="65"/>
      <c r="AV37" s="65"/>
      <c r="AW37" s="65"/>
      <c r="AX37" s="65"/>
      <c r="AY37" s="65"/>
      <c r="AZ37" s="65"/>
      <c r="BA37" s="65"/>
      <c r="BB37" s="65"/>
      <c r="BC37" s="65"/>
      <c r="BD37" s="65"/>
      <c r="BE37" s="65"/>
      <c r="BF37" s="65"/>
      <c r="BG37" s="65"/>
      <c r="BH37" s="65"/>
      <c r="BI37" s="65"/>
      <c r="BJ37" s="65"/>
      <c r="BK37" s="65"/>
      <c r="BL37" s="65"/>
      <c r="BM37" s="65"/>
      <c r="BN37" s="65"/>
      <c r="BO37" s="65"/>
      <c r="BP37" s="65"/>
      <c r="BQ37" s="65"/>
      <c r="BR37" s="65"/>
      <c r="BS37" s="65"/>
      <c r="BT37" s="65"/>
      <c r="BU37" s="65"/>
      <c r="BV37" s="65"/>
      <c r="BW37" s="65"/>
      <c r="BX37" s="65"/>
      <c r="BY37" s="65"/>
      <c r="BZ37" s="65"/>
      <c r="CA37" s="65"/>
      <c r="CB37" s="65"/>
      <c r="CC37" s="65"/>
      <c r="CD37" s="65"/>
      <c r="CE37" s="65"/>
      <c r="CF37" s="65"/>
      <c r="CG37" s="65"/>
      <c r="CH37" s="65"/>
      <c r="CI37" s="65"/>
      <c r="CJ37" s="65"/>
      <c r="CK37" s="65"/>
      <c r="CL37" s="65"/>
      <c r="CM37" s="65"/>
      <c r="CN37" s="65"/>
      <c r="CO37" s="65"/>
      <c r="CP37" s="65"/>
      <c r="CQ37" s="65"/>
      <c r="CR37" s="65"/>
      <c r="CS37" s="65"/>
      <c r="CT37" s="65"/>
      <c r="CU37" s="65"/>
      <c r="CV37" s="65"/>
      <c r="CW37" s="65"/>
      <c r="CX37" s="65"/>
      <c r="CY37" s="65"/>
      <c r="CZ37" s="65"/>
      <c r="DA37" s="65"/>
      <c r="DB37" s="65"/>
      <c r="DC37" s="65"/>
      <c r="DD37" s="65"/>
      <c r="DE37" s="65"/>
      <c r="DF37" s="65"/>
      <c r="DG37" s="65"/>
      <c r="DH37" s="65"/>
      <c r="DI37" s="65"/>
      <c r="DJ37" s="65"/>
    </row>
    <row r="38" spans="2:114">
      <c r="B38" s="166"/>
      <c r="C38" s="167"/>
      <c r="D38" s="167"/>
      <c r="E38" s="167"/>
      <c r="F38" s="167"/>
      <c r="G38" s="167"/>
      <c r="H38" s="167"/>
      <c r="I38" s="168"/>
      <c r="J38" s="167"/>
      <c r="K38" s="167"/>
      <c r="L38" s="167"/>
      <c r="M38" s="167"/>
      <c r="N38" s="167"/>
      <c r="O38" s="167"/>
      <c r="P38" s="167"/>
      <c r="Q38" s="167"/>
      <c r="R38" s="167"/>
      <c r="S38" s="167"/>
      <c r="T38" s="167"/>
      <c r="U38" s="167"/>
      <c r="V38" s="20"/>
      <c r="W38" s="51"/>
      <c r="X38" s="32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S38" s="65"/>
      <c r="AT38" s="65"/>
      <c r="AU38" s="65"/>
      <c r="AV38" s="65"/>
      <c r="AW38" s="65"/>
      <c r="AX38" s="65"/>
      <c r="AY38" s="65"/>
      <c r="AZ38" s="65"/>
      <c r="BA38" s="65"/>
      <c r="BB38" s="65"/>
      <c r="BC38" s="65"/>
      <c r="BD38" s="65"/>
      <c r="BE38" s="65"/>
      <c r="BF38" s="65"/>
      <c r="BG38" s="65"/>
      <c r="BH38" s="65"/>
      <c r="BI38" s="65"/>
      <c r="BJ38" s="65"/>
      <c r="BK38" s="65"/>
      <c r="BL38" s="65"/>
      <c r="BM38" s="65"/>
      <c r="BN38" s="65"/>
      <c r="BO38" s="65"/>
      <c r="BP38" s="65"/>
      <c r="BQ38" s="65"/>
      <c r="BR38" s="65"/>
      <c r="BS38" s="65"/>
      <c r="BT38" s="65"/>
      <c r="BU38" s="65"/>
      <c r="BV38" s="65"/>
      <c r="BW38" s="65"/>
      <c r="BX38" s="65"/>
      <c r="BY38" s="65"/>
      <c r="BZ38" s="65"/>
      <c r="CA38" s="65"/>
      <c r="CB38" s="65"/>
      <c r="CC38" s="65"/>
      <c r="CD38" s="65"/>
      <c r="CE38" s="65"/>
      <c r="CF38" s="65"/>
      <c r="CG38" s="65"/>
      <c r="CH38" s="65"/>
      <c r="CI38" s="65"/>
      <c r="CJ38" s="65"/>
      <c r="CK38" s="65"/>
      <c r="CL38" s="65"/>
      <c r="CM38" s="65"/>
      <c r="CN38" s="65"/>
      <c r="CO38" s="65"/>
      <c r="CP38" s="65"/>
      <c r="CQ38" s="65"/>
      <c r="CR38" s="65"/>
      <c r="CS38" s="65"/>
      <c r="CT38" s="65"/>
      <c r="CU38" s="65"/>
      <c r="CV38" s="65"/>
      <c r="CW38" s="65"/>
      <c r="CX38" s="65"/>
      <c r="CY38" s="65"/>
      <c r="CZ38" s="65"/>
      <c r="DA38" s="65"/>
      <c r="DB38" s="65"/>
      <c r="DC38" s="65"/>
      <c r="DD38" s="65"/>
      <c r="DE38" s="65"/>
      <c r="DF38" s="65"/>
      <c r="DG38" s="65"/>
      <c r="DH38" s="65"/>
      <c r="DI38" s="65"/>
      <c r="DJ38" s="65"/>
    </row>
    <row r="39" spans="2:114">
      <c r="B39" s="166">
        <v>1999</v>
      </c>
      <c r="C39" s="76">
        <v>7.5511736168892023</v>
      </c>
      <c r="D39" s="76">
        <v>5.1895758945664845</v>
      </c>
      <c r="E39" s="76">
        <v>9.1454201591196007</v>
      </c>
      <c r="F39" s="76">
        <v>7.57687545447906</v>
      </c>
      <c r="G39" s="76">
        <v>1.5685447046405423</v>
      </c>
      <c r="H39" s="76">
        <v>-2.6701214969414839</v>
      </c>
      <c r="I39" s="76">
        <v>-7.9439470428440568</v>
      </c>
      <c r="J39" s="76">
        <v>26.731532806122825</v>
      </c>
      <c r="K39" s="76">
        <v>8.7577365460290011</v>
      </c>
      <c r="L39" s="76">
        <v>17.973796260093824</v>
      </c>
      <c r="M39" s="76">
        <v>4.3177136586065128</v>
      </c>
      <c r="N39" s="76">
        <v>31.04924646472934</v>
      </c>
      <c r="O39" s="76">
        <v>17.586112647003223</v>
      </c>
      <c r="P39" s="76">
        <v>1.180861091549942</v>
      </c>
      <c r="Q39" s="76">
        <v>16.405251555453283</v>
      </c>
      <c r="R39" s="76">
        <v>6.9878351555479963</v>
      </c>
      <c r="S39" s="76">
        <v>24.573947802551217</v>
      </c>
      <c r="T39" s="76">
        <v>96.369020837113865</v>
      </c>
      <c r="U39" s="76">
        <v>81.395611598157586</v>
      </c>
      <c r="V39" s="20"/>
      <c r="W39" s="51"/>
      <c r="X39" s="32"/>
      <c r="Y39" s="64"/>
      <c r="Z39" s="64"/>
      <c r="AA39" s="64"/>
      <c r="AB39" s="64"/>
      <c r="AC39" s="64"/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64"/>
      <c r="AO39" s="64"/>
      <c r="AP39" s="64"/>
      <c r="AQ39" s="64"/>
      <c r="AS39" s="65"/>
      <c r="AT39" s="65"/>
      <c r="AU39" s="65"/>
      <c r="AV39" s="65"/>
      <c r="AW39" s="65"/>
      <c r="AX39" s="65"/>
      <c r="AY39" s="65"/>
      <c r="AZ39" s="65"/>
      <c r="BA39" s="65"/>
      <c r="BB39" s="65"/>
      <c r="BC39" s="65"/>
      <c r="BD39" s="65"/>
      <c r="BE39" s="65"/>
      <c r="BF39" s="65"/>
      <c r="BG39" s="65"/>
      <c r="BH39" s="65"/>
      <c r="BI39" s="65"/>
      <c r="BJ39" s="65"/>
      <c r="BK39" s="65"/>
      <c r="BL39" s="65"/>
      <c r="BM39" s="65"/>
      <c r="BN39" s="65"/>
      <c r="BO39" s="65"/>
      <c r="BP39" s="65"/>
      <c r="BQ39" s="65"/>
      <c r="BR39" s="65"/>
      <c r="BS39" s="65"/>
      <c r="BT39" s="65"/>
      <c r="BU39" s="65"/>
      <c r="BV39" s="65"/>
      <c r="BW39" s="65"/>
      <c r="BX39" s="65"/>
      <c r="BY39" s="65"/>
      <c r="BZ39" s="65"/>
      <c r="CA39" s="65"/>
      <c r="CB39" s="65"/>
      <c r="CC39" s="65"/>
      <c r="CD39" s="65"/>
      <c r="CE39" s="65"/>
      <c r="CF39" s="65"/>
      <c r="CG39" s="65"/>
      <c r="CH39" s="65"/>
      <c r="CI39" s="65"/>
      <c r="CJ39" s="65"/>
      <c r="CK39" s="65"/>
      <c r="CL39" s="65"/>
      <c r="CM39" s="65"/>
      <c r="CN39" s="65"/>
      <c r="CO39" s="65"/>
      <c r="CP39" s="65"/>
      <c r="CQ39" s="65"/>
      <c r="CR39" s="65"/>
      <c r="CS39" s="65"/>
      <c r="CT39" s="65"/>
      <c r="CU39" s="65"/>
      <c r="CV39" s="65"/>
      <c r="CW39" s="65"/>
      <c r="CX39" s="65"/>
      <c r="CY39" s="65"/>
      <c r="CZ39" s="65"/>
      <c r="DA39" s="65"/>
      <c r="DB39" s="65"/>
      <c r="DC39" s="65"/>
      <c r="DD39" s="65"/>
      <c r="DE39" s="65"/>
      <c r="DF39" s="65"/>
      <c r="DG39" s="65"/>
      <c r="DH39" s="65"/>
      <c r="DI39" s="65"/>
      <c r="DJ39" s="65"/>
    </row>
    <row r="40" spans="2:114">
      <c r="B40" s="166"/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20"/>
      <c r="W40" s="51"/>
      <c r="X40" s="32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64"/>
      <c r="AO40" s="64"/>
      <c r="AP40" s="64"/>
      <c r="AQ40" s="64"/>
      <c r="AS40" s="65"/>
      <c r="AT40" s="65"/>
      <c r="AU40" s="65"/>
      <c r="AV40" s="65"/>
      <c r="AW40" s="65"/>
      <c r="AX40" s="65"/>
      <c r="AY40" s="65"/>
      <c r="AZ40" s="65"/>
      <c r="BA40" s="65"/>
      <c r="BB40" s="65"/>
      <c r="BC40" s="65"/>
      <c r="BD40" s="65"/>
      <c r="BE40" s="65"/>
      <c r="BF40" s="65"/>
      <c r="BG40" s="65"/>
      <c r="BH40" s="65"/>
      <c r="BI40" s="65"/>
      <c r="BJ40" s="65"/>
      <c r="BK40" s="65"/>
      <c r="BL40" s="65"/>
      <c r="BM40" s="65"/>
      <c r="BN40" s="65"/>
      <c r="BO40" s="65"/>
      <c r="BP40" s="65"/>
      <c r="BQ40" s="65"/>
      <c r="BR40" s="65"/>
      <c r="BS40" s="65"/>
      <c r="BT40" s="65"/>
      <c r="BU40" s="65"/>
      <c r="BV40" s="65"/>
      <c r="BW40" s="65"/>
      <c r="BX40" s="65"/>
      <c r="BY40" s="65"/>
      <c r="BZ40" s="65"/>
      <c r="CA40" s="65"/>
      <c r="CB40" s="65"/>
      <c r="CC40" s="65"/>
      <c r="CD40" s="65"/>
      <c r="CE40" s="65"/>
      <c r="CF40" s="65"/>
      <c r="CG40" s="65"/>
      <c r="CH40" s="65"/>
      <c r="CI40" s="65"/>
      <c r="CJ40" s="65"/>
      <c r="CK40" s="65"/>
      <c r="CL40" s="65"/>
      <c r="CM40" s="65"/>
      <c r="CN40" s="65"/>
      <c r="CO40" s="65"/>
      <c r="CP40" s="65"/>
      <c r="CQ40" s="65"/>
      <c r="CR40" s="65"/>
      <c r="CS40" s="65"/>
      <c r="CT40" s="65"/>
      <c r="CU40" s="65"/>
      <c r="CV40" s="65"/>
      <c r="CW40" s="65"/>
      <c r="CX40" s="65"/>
      <c r="CY40" s="65"/>
      <c r="CZ40" s="65"/>
      <c r="DA40" s="65"/>
      <c r="DB40" s="65"/>
      <c r="DC40" s="65"/>
      <c r="DD40" s="65"/>
      <c r="DE40" s="65"/>
      <c r="DF40" s="65"/>
      <c r="DG40" s="65"/>
      <c r="DH40" s="65"/>
      <c r="DI40" s="65"/>
      <c r="DJ40" s="65"/>
    </row>
    <row r="41" spans="2:114">
      <c r="B41" s="166">
        <v>2000</v>
      </c>
      <c r="C41" s="76">
        <v>7.2450203612278594</v>
      </c>
      <c r="D41" s="76">
        <v>5.6532732599026927</v>
      </c>
      <c r="E41" s="76">
        <v>8.5935787391293967</v>
      </c>
      <c r="F41" s="76">
        <v>13.428161050839323</v>
      </c>
      <c r="G41" s="76">
        <v>-4.8345823117099274</v>
      </c>
      <c r="H41" s="76">
        <v>-2.5793281887977257</v>
      </c>
      <c r="I41" s="76">
        <v>-39.088617015805937</v>
      </c>
      <c r="J41" s="76">
        <v>31.055168523951622</v>
      </c>
      <c r="K41" s="76">
        <v>14.999919731782555</v>
      </c>
      <c r="L41" s="76">
        <v>16.055248792169063</v>
      </c>
      <c r="M41" s="76">
        <v>5.2159789271056498</v>
      </c>
      <c r="N41" s="76">
        <v>36.271147451057267</v>
      </c>
      <c r="O41" s="76">
        <v>22.461589784822223</v>
      </c>
      <c r="P41" s="76">
        <v>1.5717586809432318</v>
      </c>
      <c r="Q41" s="76">
        <v>20.88983110387899</v>
      </c>
      <c r="R41" s="76">
        <v>7.795307115903376</v>
      </c>
      <c r="S41" s="76">
        <v>30.2568969007256</v>
      </c>
      <c r="T41" s="76">
        <v>83.305119699748971</v>
      </c>
      <c r="U41" s="76">
        <v>69.615599375738057</v>
      </c>
      <c r="V41" s="20"/>
      <c r="W41" s="51"/>
      <c r="X41" s="32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64"/>
      <c r="AO41" s="64"/>
      <c r="AP41" s="64"/>
      <c r="AQ41" s="64"/>
      <c r="AS41" s="65"/>
      <c r="AT41" s="65"/>
      <c r="AU41" s="65"/>
      <c r="AV41" s="65"/>
      <c r="AW41" s="65"/>
      <c r="AX41" s="65"/>
      <c r="AY41" s="65"/>
      <c r="AZ41" s="65"/>
      <c r="BA41" s="65"/>
      <c r="BB41" s="65"/>
      <c r="BC41" s="65"/>
      <c r="BD41" s="65"/>
      <c r="BE41" s="65"/>
      <c r="BF41" s="65"/>
      <c r="BG41" s="65"/>
      <c r="BH41" s="65"/>
      <c r="BI41" s="65"/>
      <c r="BJ41" s="65"/>
      <c r="BK41" s="65"/>
      <c r="BL41" s="65"/>
      <c r="BM41" s="65"/>
      <c r="BN41" s="65"/>
      <c r="BO41" s="65"/>
      <c r="BP41" s="65"/>
      <c r="BQ41" s="65"/>
      <c r="BR41" s="65"/>
      <c r="BS41" s="65"/>
      <c r="BT41" s="65"/>
      <c r="BU41" s="65"/>
      <c r="BV41" s="65"/>
      <c r="BW41" s="65"/>
      <c r="BX41" s="65"/>
      <c r="BY41" s="65"/>
      <c r="BZ41" s="65"/>
      <c r="CA41" s="65"/>
      <c r="CB41" s="65"/>
      <c r="CC41" s="65"/>
      <c r="CD41" s="65"/>
      <c r="CE41" s="65"/>
      <c r="CF41" s="65"/>
      <c r="CG41" s="65"/>
      <c r="CH41" s="65"/>
      <c r="CI41" s="65"/>
      <c r="CJ41" s="65"/>
      <c r="CK41" s="65"/>
      <c r="CL41" s="65"/>
      <c r="CM41" s="65"/>
      <c r="CN41" s="65"/>
      <c r="CO41" s="65"/>
      <c r="CP41" s="65"/>
      <c r="CQ41" s="65"/>
      <c r="CR41" s="65"/>
      <c r="CS41" s="65"/>
      <c r="CT41" s="65"/>
      <c r="CU41" s="65"/>
      <c r="CV41" s="65"/>
      <c r="CW41" s="65"/>
      <c r="CX41" s="65"/>
      <c r="CY41" s="65"/>
      <c r="CZ41" s="65"/>
      <c r="DA41" s="65"/>
      <c r="DB41" s="65"/>
      <c r="DC41" s="65"/>
      <c r="DD41" s="65"/>
      <c r="DE41" s="65"/>
      <c r="DF41" s="65"/>
      <c r="DG41" s="65"/>
      <c r="DH41" s="65"/>
      <c r="DI41" s="65"/>
      <c r="DJ41" s="65"/>
    </row>
    <row r="42" spans="2:114">
      <c r="B42" s="166"/>
      <c r="C42" s="76"/>
      <c r="D42" s="76"/>
      <c r="E42" s="76"/>
      <c r="F42" s="76"/>
      <c r="G42" s="76"/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76"/>
      <c r="T42" s="76"/>
      <c r="U42" s="76"/>
      <c r="V42" s="20"/>
      <c r="W42" s="51"/>
      <c r="X42" s="32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S42" s="65"/>
      <c r="AT42" s="65"/>
      <c r="AU42" s="65"/>
      <c r="AV42" s="65"/>
      <c r="AW42" s="65"/>
      <c r="AX42" s="65"/>
      <c r="AY42" s="65"/>
      <c r="AZ42" s="65"/>
      <c r="BA42" s="65"/>
      <c r="BB42" s="65"/>
      <c r="BC42" s="65"/>
      <c r="BD42" s="65"/>
      <c r="BE42" s="65"/>
      <c r="BF42" s="65"/>
      <c r="BG42" s="65"/>
      <c r="BH42" s="65"/>
      <c r="BI42" s="65"/>
      <c r="BJ42" s="65"/>
      <c r="BK42" s="65"/>
      <c r="BL42" s="65"/>
      <c r="BM42" s="65"/>
      <c r="BN42" s="65"/>
      <c r="BO42" s="65"/>
      <c r="BP42" s="65"/>
      <c r="BQ42" s="65"/>
      <c r="BR42" s="65"/>
      <c r="BS42" s="65"/>
      <c r="BT42" s="65"/>
      <c r="BU42" s="65"/>
      <c r="BV42" s="65"/>
      <c r="BW42" s="65"/>
      <c r="BX42" s="65"/>
      <c r="BY42" s="65"/>
      <c r="BZ42" s="65"/>
      <c r="CA42" s="65"/>
      <c r="CB42" s="65"/>
      <c r="CC42" s="65"/>
      <c r="CD42" s="65"/>
      <c r="CE42" s="65"/>
      <c r="CF42" s="65"/>
      <c r="CG42" s="65"/>
      <c r="CH42" s="65"/>
      <c r="CI42" s="65"/>
      <c r="CJ42" s="65"/>
      <c r="CK42" s="65"/>
      <c r="CL42" s="65"/>
      <c r="CM42" s="65"/>
      <c r="CN42" s="65"/>
      <c r="CO42" s="65"/>
      <c r="CP42" s="65"/>
      <c r="CQ42" s="65"/>
      <c r="CR42" s="65"/>
      <c r="CS42" s="65"/>
      <c r="CT42" s="65"/>
      <c r="CU42" s="65"/>
      <c r="CV42" s="65"/>
      <c r="CW42" s="65"/>
      <c r="CX42" s="65"/>
      <c r="CY42" s="65"/>
      <c r="CZ42" s="65"/>
      <c r="DA42" s="65"/>
      <c r="DB42" s="65"/>
      <c r="DC42" s="65"/>
      <c r="DD42" s="65"/>
      <c r="DE42" s="65"/>
      <c r="DF42" s="65"/>
      <c r="DG42" s="65"/>
      <c r="DH42" s="65"/>
      <c r="DI42" s="65"/>
      <c r="DJ42" s="65"/>
    </row>
    <row r="43" spans="2:114">
      <c r="B43" s="166">
        <v>2001</v>
      </c>
      <c r="C43" s="76">
        <v>5.048266383962992</v>
      </c>
      <c r="D43" s="76">
        <v>-2.9351044749876336</v>
      </c>
      <c r="E43" s="76">
        <v>-1.674835544818247</v>
      </c>
      <c r="F43" s="76">
        <v>7.7590427252383565</v>
      </c>
      <c r="G43" s="76">
        <v>-9.4338782700566028</v>
      </c>
      <c r="H43" s="76">
        <v>-2.6887667555992247</v>
      </c>
      <c r="I43" s="76">
        <v>3.2637075656161612</v>
      </c>
      <c r="J43" s="76">
        <v>22.666264883549282</v>
      </c>
      <c r="K43" s="76">
        <v>8.9324039058239482</v>
      </c>
      <c r="L43" s="76">
        <v>13.733860977725332</v>
      </c>
      <c r="M43" s="76">
        <v>4.0532886868382949</v>
      </c>
      <c r="N43" s="76">
        <v>26.719553570387578</v>
      </c>
      <c r="O43" s="76">
        <v>24.341100428367529</v>
      </c>
      <c r="P43" s="76">
        <v>1.1733611805855915</v>
      </c>
      <c r="Q43" s="76">
        <v>23.167739247781938</v>
      </c>
      <c r="R43" s="76">
        <v>6.7420554424375192</v>
      </c>
      <c r="S43" s="76">
        <v>31.083155870805051</v>
      </c>
      <c r="T43" s="76">
        <v>67.749346521992592</v>
      </c>
      <c r="U43" s="76">
        <v>53.466823062602252</v>
      </c>
      <c r="V43" s="20"/>
      <c r="W43" s="51"/>
      <c r="X43" s="32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64"/>
      <c r="AO43" s="64"/>
      <c r="AP43" s="64"/>
      <c r="AQ43" s="64"/>
      <c r="AS43" s="65"/>
      <c r="AT43" s="65"/>
      <c r="AU43" s="65"/>
      <c r="AV43" s="65"/>
      <c r="AW43" s="65"/>
      <c r="AX43" s="65"/>
      <c r="AY43" s="65"/>
      <c r="AZ43" s="65"/>
      <c r="BA43" s="65"/>
      <c r="BB43" s="65"/>
      <c r="BC43" s="65"/>
      <c r="BD43" s="65"/>
      <c r="BE43" s="65"/>
      <c r="BF43" s="65"/>
      <c r="BG43" s="65"/>
      <c r="BH43" s="65"/>
      <c r="BI43" s="65"/>
      <c r="BJ43" s="65"/>
      <c r="BK43" s="65"/>
      <c r="BL43" s="65"/>
      <c r="BM43" s="65"/>
      <c r="BN43" s="65"/>
      <c r="BO43" s="65"/>
      <c r="BP43" s="65"/>
      <c r="BQ43" s="65"/>
      <c r="BR43" s="65"/>
      <c r="BS43" s="65"/>
      <c r="BT43" s="65"/>
      <c r="BU43" s="65"/>
      <c r="BV43" s="65"/>
      <c r="BW43" s="65"/>
      <c r="BX43" s="65"/>
      <c r="BY43" s="65"/>
      <c r="BZ43" s="65"/>
      <c r="CA43" s="65"/>
      <c r="CB43" s="65"/>
      <c r="CC43" s="65"/>
      <c r="CD43" s="65"/>
      <c r="CE43" s="65"/>
      <c r="CF43" s="65"/>
      <c r="CG43" s="65"/>
      <c r="CH43" s="65"/>
      <c r="CI43" s="65"/>
      <c r="CJ43" s="65"/>
      <c r="CK43" s="65"/>
      <c r="CL43" s="65"/>
      <c r="CM43" s="65"/>
      <c r="CN43" s="65"/>
      <c r="CO43" s="65"/>
      <c r="CP43" s="65"/>
      <c r="CQ43" s="65"/>
      <c r="CR43" s="65"/>
      <c r="CS43" s="65"/>
      <c r="CT43" s="65"/>
      <c r="CU43" s="65"/>
      <c r="CV43" s="65"/>
      <c r="CW43" s="65"/>
      <c r="CX43" s="65"/>
      <c r="CY43" s="65"/>
      <c r="CZ43" s="65"/>
      <c r="DA43" s="65"/>
      <c r="DB43" s="65"/>
      <c r="DC43" s="65"/>
      <c r="DD43" s="65"/>
      <c r="DE43" s="65"/>
      <c r="DF43" s="65"/>
      <c r="DG43" s="65"/>
      <c r="DH43" s="65"/>
      <c r="DI43" s="65"/>
      <c r="DJ43" s="65"/>
    </row>
    <row r="44" spans="2:114">
      <c r="B44" s="166"/>
      <c r="C44" s="76"/>
      <c r="D44" s="76"/>
      <c r="E44" s="76"/>
      <c r="F44" s="76"/>
      <c r="G44" s="76"/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76"/>
      <c r="S44" s="76"/>
      <c r="T44" s="76"/>
      <c r="U44" s="76"/>
      <c r="V44" s="20"/>
      <c r="W44" s="51"/>
      <c r="X44" s="32"/>
      <c r="Y44" s="64"/>
      <c r="Z44" s="64"/>
      <c r="AA44" s="64"/>
      <c r="AB44" s="64"/>
      <c r="AC44" s="64"/>
      <c r="AD44" s="64"/>
      <c r="AE44" s="64"/>
      <c r="AF44" s="64"/>
      <c r="AG44" s="64"/>
      <c r="AH44" s="64"/>
      <c r="AI44" s="64"/>
      <c r="AJ44" s="64"/>
      <c r="AK44" s="64"/>
      <c r="AL44" s="64"/>
      <c r="AM44" s="64"/>
      <c r="AN44" s="64"/>
      <c r="AO44" s="64"/>
      <c r="AP44" s="64"/>
      <c r="AQ44" s="64"/>
      <c r="AS44" s="65"/>
      <c r="AT44" s="65"/>
      <c r="AU44" s="65"/>
      <c r="AV44" s="65"/>
      <c r="AW44" s="65"/>
      <c r="AX44" s="65"/>
      <c r="AY44" s="65"/>
      <c r="AZ44" s="65"/>
      <c r="BA44" s="65"/>
      <c r="BB44" s="65"/>
      <c r="BC44" s="65"/>
      <c r="BD44" s="65"/>
      <c r="BE44" s="65"/>
      <c r="BF44" s="65"/>
      <c r="BG44" s="65"/>
      <c r="BH44" s="65"/>
      <c r="BI44" s="65"/>
      <c r="BJ44" s="65"/>
      <c r="BK44" s="65"/>
      <c r="BL44" s="65"/>
      <c r="BM44" s="65"/>
      <c r="BN44" s="65"/>
      <c r="BO44" s="65"/>
      <c r="BP44" s="65"/>
      <c r="BQ44" s="65"/>
      <c r="BR44" s="65"/>
      <c r="BS44" s="65"/>
      <c r="BT44" s="65"/>
      <c r="BU44" s="65"/>
      <c r="BV44" s="65"/>
      <c r="BW44" s="65"/>
      <c r="BX44" s="65"/>
      <c r="BY44" s="65"/>
      <c r="BZ44" s="65"/>
      <c r="CA44" s="65"/>
      <c r="CB44" s="65"/>
      <c r="CC44" s="65"/>
      <c r="CD44" s="65"/>
      <c r="CE44" s="65"/>
      <c r="CF44" s="65"/>
      <c r="CG44" s="65"/>
      <c r="CH44" s="65"/>
      <c r="CI44" s="65"/>
      <c r="CJ44" s="65"/>
      <c r="CK44" s="65"/>
      <c r="CL44" s="65"/>
      <c r="CM44" s="65"/>
      <c r="CN44" s="65"/>
      <c r="CO44" s="65"/>
      <c r="CP44" s="65"/>
      <c r="CQ44" s="65"/>
      <c r="CR44" s="65"/>
      <c r="CS44" s="65"/>
      <c r="CT44" s="65"/>
      <c r="CU44" s="65"/>
      <c r="CV44" s="65"/>
      <c r="CW44" s="65"/>
      <c r="CX44" s="65"/>
      <c r="CY44" s="65"/>
      <c r="CZ44" s="65"/>
      <c r="DA44" s="65"/>
      <c r="DB44" s="65"/>
      <c r="DC44" s="65"/>
      <c r="DD44" s="65"/>
      <c r="DE44" s="65"/>
      <c r="DF44" s="65"/>
      <c r="DG44" s="65"/>
      <c r="DH44" s="65"/>
      <c r="DI44" s="65"/>
      <c r="DJ44" s="65"/>
    </row>
    <row r="45" spans="2:114">
      <c r="B45" s="166">
        <v>2002</v>
      </c>
      <c r="C45" s="76">
        <v>4.0779714407292094</v>
      </c>
      <c r="D45" s="76">
        <v>-5.1421787182252299</v>
      </c>
      <c r="E45" s="76">
        <v>-3.6491859234323574</v>
      </c>
      <c r="F45" s="76">
        <v>7.3735329331530259</v>
      </c>
      <c r="G45" s="76">
        <v>-11.022718856585383</v>
      </c>
      <c r="H45" s="76">
        <v>-2.8964376018247533</v>
      </c>
      <c r="I45" s="76">
        <v>4.8790658720758895</v>
      </c>
      <c r="J45" s="76">
        <v>21.270786011473973</v>
      </c>
      <c r="K45" s="76">
        <v>8.3137796163405433</v>
      </c>
      <c r="L45" s="76">
        <v>12.957006395133433</v>
      </c>
      <c r="M45" s="76">
        <v>3.5760469627274132</v>
      </c>
      <c r="N45" s="76">
        <v>24.846832974201387</v>
      </c>
      <c r="O45" s="76">
        <v>24.919971934906332</v>
      </c>
      <c r="P45" s="76">
        <v>0.9402466831875157</v>
      </c>
      <c r="Q45" s="76">
        <v>23.979725251718818</v>
      </c>
      <c r="R45" s="76">
        <v>6.4724845645521665</v>
      </c>
      <c r="S45" s="76">
        <v>31.392456499458497</v>
      </c>
      <c r="T45" s="76">
        <v>65.893622335721815</v>
      </c>
      <c r="U45" s="76">
        <v>46.07222842691305</v>
      </c>
      <c r="V45" s="20"/>
      <c r="W45" s="51"/>
      <c r="X45" s="32"/>
      <c r="Y45" s="64"/>
      <c r="Z45" s="64"/>
      <c r="AA45" s="64"/>
      <c r="AB45" s="64"/>
      <c r="AC45" s="64"/>
      <c r="AD45" s="64"/>
      <c r="AE45" s="64"/>
      <c r="AF45" s="64"/>
      <c r="AG45" s="64"/>
      <c r="AH45" s="64"/>
      <c r="AI45" s="64"/>
      <c r="AJ45" s="64"/>
      <c r="AK45" s="64"/>
      <c r="AL45" s="64"/>
      <c r="AM45" s="64"/>
      <c r="AN45" s="64"/>
      <c r="AO45" s="64"/>
      <c r="AP45" s="64"/>
      <c r="AQ45" s="64"/>
      <c r="AS45" s="65"/>
      <c r="AT45" s="65"/>
      <c r="AU45" s="65"/>
      <c r="AV45" s="65"/>
      <c r="AW45" s="65"/>
      <c r="AX45" s="65"/>
      <c r="AY45" s="65"/>
      <c r="AZ45" s="65"/>
      <c r="BA45" s="65"/>
      <c r="BB45" s="65"/>
      <c r="BC45" s="65"/>
      <c r="BD45" s="65"/>
      <c r="BE45" s="65"/>
      <c r="BF45" s="65"/>
      <c r="BG45" s="65"/>
      <c r="BH45" s="65"/>
      <c r="BI45" s="65"/>
      <c r="BJ45" s="65"/>
      <c r="BK45" s="65"/>
      <c r="BL45" s="65"/>
      <c r="BM45" s="65"/>
      <c r="BN45" s="65"/>
      <c r="BO45" s="65"/>
      <c r="BP45" s="65"/>
      <c r="BQ45" s="65"/>
      <c r="BR45" s="65"/>
      <c r="BS45" s="65"/>
      <c r="BT45" s="65"/>
      <c r="BU45" s="65"/>
      <c r="BV45" s="65"/>
      <c r="BW45" s="65"/>
      <c r="BX45" s="65"/>
      <c r="BY45" s="65"/>
      <c r="BZ45" s="65"/>
      <c r="CA45" s="65"/>
      <c r="CB45" s="65"/>
      <c r="CC45" s="65"/>
      <c r="CD45" s="65"/>
      <c r="CE45" s="65"/>
      <c r="CF45" s="65"/>
      <c r="CG45" s="65"/>
      <c r="CH45" s="65"/>
      <c r="CI45" s="65"/>
      <c r="CJ45" s="65"/>
      <c r="CK45" s="65"/>
      <c r="CL45" s="65"/>
      <c r="CM45" s="65"/>
      <c r="CN45" s="65"/>
      <c r="CO45" s="65"/>
      <c r="CP45" s="65"/>
      <c r="CQ45" s="65"/>
      <c r="CR45" s="65"/>
      <c r="CS45" s="65"/>
      <c r="CT45" s="65"/>
      <c r="CU45" s="65"/>
      <c r="CV45" s="65"/>
      <c r="CW45" s="65"/>
      <c r="CX45" s="65"/>
      <c r="CY45" s="65"/>
      <c r="CZ45" s="65"/>
      <c r="DA45" s="65"/>
      <c r="DB45" s="65"/>
      <c r="DC45" s="65"/>
      <c r="DD45" s="65"/>
      <c r="DE45" s="65"/>
      <c r="DF45" s="65"/>
      <c r="DG45" s="65"/>
      <c r="DH45" s="65"/>
      <c r="DI45" s="65"/>
      <c r="DJ45" s="65"/>
    </row>
    <row r="46" spans="2:114">
      <c r="B46" s="166"/>
      <c r="C46" s="76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20"/>
      <c r="W46" s="51"/>
      <c r="X46" s="32"/>
      <c r="Y46" s="64"/>
      <c r="Z46" s="64"/>
      <c r="AA46" s="64"/>
      <c r="AB46" s="64"/>
      <c r="AC46" s="64"/>
      <c r="AD46" s="64"/>
      <c r="AE46" s="64"/>
      <c r="AF46" s="64"/>
      <c r="AG46" s="64"/>
      <c r="AH46" s="64"/>
      <c r="AI46" s="64"/>
      <c r="AJ46" s="64"/>
      <c r="AK46" s="64"/>
      <c r="AL46" s="64"/>
      <c r="AM46" s="64"/>
      <c r="AN46" s="64"/>
      <c r="AO46" s="64"/>
      <c r="AP46" s="64"/>
      <c r="AQ46" s="64"/>
      <c r="AS46" s="65"/>
      <c r="AT46" s="65"/>
      <c r="AU46" s="65"/>
      <c r="AV46" s="65"/>
      <c r="AW46" s="65"/>
      <c r="AX46" s="65"/>
      <c r="AY46" s="65"/>
      <c r="AZ46" s="65"/>
      <c r="BA46" s="65"/>
      <c r="BB46" s="65"/>
      <c r="BC46" s="65"/>
      <c r="BD46" s="65"/>
      <c r="BE46" s="65"/>
      <c r="BF46" s="65"/>
      <c r="BG46" s="65"/>
      <c r="BH46" s="65"/>
      <c r="BI46" s="65"/>
      <c r="BJ46" s="65"/>
      <c r="BK46" s="65"/>
      <c r="BL46" s="65"/>
      <c r="BM46" s="65"/>
      <c r="BN46" s="65"/>
      <c r="BO46" s="65"/>
      <c r="BP46" s="65"/>
      <c r="BQ46" s="65"/>
      <c r="BR46" s="65"/>
      <c r="BS46" s="65"/>
      <c r="BT46" s="65"/>
      <c r="BU46" s="65"/>
      <c r="BV46" s="65"/>
      <c r="BW46" s="65"/>
      <c r="BX46" s="65"/>
      <c r="BY46" s="65"/>
      <c r="BZ46" s="65"/>
      <c r="CA46" s="65"/>
      <c r="CB46" s="65"/>
      <c r="CC46" s="65"/>
      <c r="CD46" s="65"/>
      <c r="CE46" s="65"/>
      <c r="CF46" s="65"/>
      <c r="CG46" s="65"/>
      <c r="CH46" s="65"/>
      <c r="CI46" s="65"/>
      <c r="CJ46" s="65"/>
      <c r="CK46" s="65"/>
      <c r="CL46" s="65"/>
      <c r="CM46" s="65"/>
      <c r="CN46" s="65"/>
      <c r="CO46" s="65"/>
      <c r="CP46" s="65"/>
      <c r="CQ46" s="65"/>
      <c r="CR46" s="65"/>
      <c r="CS46" s="65"/>
      <c r="CT46" s="65"/>
      <c r="CU46" s="65"/>
      <c r="CV46" s="65"/>
      <c r="CW46" s="65"/>
      <c r="CX46" s="65"/>
      <c r="CY46" s="65"/>
      <c r="CZ46" s="65"/>
      <c r="DA46" s="65"/>
      <c r="DB46" s="65"/>
      <c r="DC46" s="65"/>
      <c r="DD46" s="65"/>
      <c r="DE46" s="65"/>
      <c r="DF46" s="65"/>
      <c r="DG46" s="65"/>
      <c r="DH46" s="65"/>
      <c r="DI46" s="65"/>
      <c r="DJ46" s="65"/>
    </row>
    <row r="47" spans="2:114">
      <c r="B47" s="166">
        <v>2003</v>
      </c>
      <c r="C47" s="76">
        <v>4.0845550772367751</v>
      </c>
      <c r="D47" s="76">
        <v>-1.4871352588405848</v>
      </c>
      <c r="E47" s="76">
        <v>0.27983719084548359</v>
      </c>
      <c r="F47" s="76">
        <v>6.5965001304671107</v>
      </c>
      <c r="G47" s="76">
        <v>-6.3166629396216267</v>
      </c>
      <c r="H47" s="76">
        <v>-2.6174079827939769</v>
      </c>
      <c r="I47" s="76">
        <v>1.0861193695886975</v>
      </c>
      <c r="J47" s="76">
        <v>22.689016753187733</v>
      </c>
      <c r="K47" s="76">
        <v>9.1758875098607131</v>
      </c>
      <c r="L47" s="76">
        <v>13.513129243327018</v>
      </c>
      <c r="M47" s="76">
        <v>3.1016148647949384</v>
      </c>
      <c r="N47" s="76">
        <v>25.790631617982672</v>
      </c>
      <c r="O47" s="76">
        <v>22.409179562342249</v>
      </c>
      <c r="P47" s="76">
        <v>2.5793873793936029</v>
      </c>
      <c r="Q47" s="76">
        <v>19.829792182948644</v>
      </c>
      <c r="R47" s="76">
        <v>5.7190228475889153</v>
      </c>
      <c r="S47" s="76">
        <v>28.128202409931163</v>
      </c>
      <c r="T47" s="76">
        <v>59.012739383738356</v>
      </c>
      <c r="U47" s="76">
        <v>40.455539825661589</v>
      </c>
      <c r="V47" s="20"/>
      <c r="W47" s="51"/>
      <c r="X47" s="32"/>
      <c r="Y47" s="64"/>
      <c r="Z47" s="64"/>
      <c r="AA47" s="64"/>
      <c r="AB47" s="64"/>
      <c r="AC47" s="64"/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64"/>
      <c r="AO47" s="64"/>
      <c r="AP47" s="64"/>
      <c r="AQ47" s="64"/>
      <c r="AS47" s="65"/>
      <c r="AT47" s="65"/>
      <c r="AU47" s="65"/>
      <c r="AV47" s="65"/>
      <c r="AW47" s="65"/>
      <c r="AX47" s="65"/>
      <c r="AY47" s="65"/>
      <c r="AZ47" s="65"/>
      <c r="BA47" s="65"/>
      <c r="BB47" s="65"/>
      <c r="BC47" s="65"/>
      <c r="BD47" s="65"/>
      <c r="BE47" s="65"/>
      <c r="BF47" s="65"/>
      <c r="BG47" s="65"/>
      <c r="BH47" s="65"/>
      <c r="BI47" s="65"/>
      <c r="BJ47" s="65"/>
      <c r="BK47" s="65"/>
      <c r="BL47" s="65"/>
      <c r="BM47" s="65"/>
      <c r="BN47" s="65"/>
      <c r="BO47" s="65"/>
      <c r="BP47" s="65"/>
      <c r="BQ47" s="65"/>
      <c r="BR47" s="65"/>
      <c r="BS47" s="65"/>
      <c r="BT47" s="65"/>
      <c r="BU47" s="65"/>
      <c r="BV47" s="65"/>
      <c r="BW47" s="65"/>
      <c r="BX47" s="65"/>
      <c r="BY47" s="65"/>
      <c r="BZ47" s="65"/>
      <c r="CA47" s="65"/>
      <c r="CB47" s="65"/>
      <c r="CC47" s="65"/>
      <c r="CD47" s="65"/>
      <c r="CE47" s="65"/>
      <c r="CF47" s="65"/>
      <c r="CG47" s="65"/>
      <c r="CH47" s="65"/>
      <c r="CI47" s="65"/>
      <c r="CJ47" s="65"/>
      <c r="CK47" s="65"/>
      <c r="CL47" s="65"/>
      <c r="CM47" s="65"/>
      <c r="CN47" s="65"/>
      <c r="CO47" s="65"/>
      <c r="CP47" s="65"/>
      <c r="CQ47" s="65"/>
      <c r="CR47" s="65"/>
      <c r="CS47" s="65"/>
      <c r="CT47" s="65"/>
      <c r="CU47" s="65"/>
      <c r="CV47" s="65"/>
      <c r="CW47" s="65"/>
      <c r="CX47" s="65"/>
      <c r="CY47" s="65"/>
      <c r="CZ47" s="65"/>
      <c r="DA47" s="65"/>
      <c r="DB47" s="65"/>
      <c r="DC47" s="65"/>
      <c r="DD47" s="65"/>
      <c r="DE47" s="65"/>
      <c r="DF47" s="65"/>
      <c r="DG47" s="65"/>
      <c r="DH47" s="65"/>
      <c r="DI47" s="65"/>
      <c r="DJ47" s="65"/>
    </row>
    <row r="48" spans="2:114">
      <c r="B48" s="166"/>
      <c r="C48" s="76"/>
      <c r="D48" s="76"/>
      <c r="E48" s="76"/>
      <c r="F48" s="76"/>
      <c r="G48" s="76"/>
      <c r="H48" s="76"/>
      <c r="I48" s="76"/>
      <c r="J48" s="76"/>
      <c r="K48" s="76"/>
      <c r="L48" s="76"/>
      <c r="M48" s="76"/>
      <c r="N48" s="76"/>
      <c r="O48" s="76"/>
      <c r="P48" s="76"/>
      <c r="Q48" s="76"/>
      <c r="R48" s="76"/>
      <c r="S48" s="76"/>
      <c r="T48" s="76"/>
      <c r="U48" s="76"/>
      <c r="V48" s="20"/>
      <c r="W48" s="51"/>
      <c r="X48" s="32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S48" s="65"/>
      <c r="AT48" s="65"/>
      <c r="AU48" s="65"/>
      <c r="AV48" s="65"/>
      <c r="AW48" s="65"/>
      <c r="AX48" s="65"/>
      <c r="AY48" s="65"/>
      <c r="AZ48" s="65"/>
      <c r="BA48" s="65"/>
      <c r="BB48" s="65"/>
      <c r="BC48" s="65"/>
      <c r="BD48" s="65"/>
      <c r="BE48" s="65"/>
      <c r="BF48" s="65"/>
      <c r="BG48" s="65"/>
      <c r="BH48" s="65"/>
      <c r="BI48" s="65"/>
      <c r="BJ48" s="65"/>
      <c r="BK48" s="65"/>
      <c r="BL48" s="65"/>
      <c r="BM48" s="65"/>
      <c r="BN48" s="65"/>
      <c r="BO48" s="65"/>
      <c r="BP48" s="65"/>
      <c r="BQ48" s="65"/>
      <c r="BR48" s="65"/>
      <c r="BS48" s="65"/>
      <c r="BT48" s="65"/>
      <c r="BU48" s="65"/>
      <c r="BV48" s="65"/>
      <c r="BW48" s="65"/>
      <c r="BX48" s="65"/>
      <c r="BY48" s="65"/>
      <c r="BZ48" s="65"/>
      <c r="CA48" s="65"/>
      <c r="CB48" s="65"/>
      <c r="CC48" s="65"/>
      <c r="CD48" s="65"/>
      <c r="CE48" s="65"/>
      <c r="CF48" s="65"/>
      <c r="CG48" s="65"/>
      <c r="CH48" s="65"/>
      <c r="CI48" s="65"/>
      <c r="CJ48" s="65"/>
      <c r="CK48" s="65"/>
      <c r="CL48" s="65"/>
      <c r="CM48" s="65"/>
      <c r="CN48" s="65"/>
      <c r="CO48" s="65"/>
      <c r="CP48" s="65"/>
      <c r="CQ48" s="65"/>
      <c r="CR48" s="65"/>
      <c r="CS48" s="65"/>
      <c r="CT48" s="65"/>
      <c r="CU48" s="65"/>
      <c r="CV48" s="65"/>
      <c r="CW48" s="65"/>
      <c r="CX48" s="65"/>
      <c r="CY48" s="65"/>
      <c r="CZ48" s="65"/>
      <c r="DA48" s="65"/>
      <c r="DB48" s="65"/>
      <c r="DC48" s="65"/>
      <c r="DD48" s="65"/>
      <c r="DE48" s="65"/>
      <c r="DF48" s="65"/>
      <c r="DG48" s="65"/>
      <c r="DH48" s="65"/>
      <c r="DI48" s="65"/>
      <c r="DJ48" s="65"/>
    </row>
    <row r="49" spans="2:114">
      <c r="B49" s="169">
        <v>2004</v>
      </c>
      <c r="C49" s="77">
        <v>4.4027343084472399</v>
      </c>
      <c r="D49" s="76">
        <v>-1.6600541414098342</v>
      </c>
      <c r="E49" s="76">
        <v>0.86996705327491275</v>
      </c>
      <c r="F49" s="76">
        <v>9.9214957521716087</v>
      </c>
      <c r="G49" s="76">
        <v>-9.0515286988966945</v>
      </c>
      <c r="H49" s="76">
        <v>-2.9214864405658525</v>
      </c>
      <c r="I49" s="76">
        <v>0.42761543169336391</v>
      </c>
      <c r="J49" s="76">
        <v>24.406806035635242</v>
      </c>
      <c r="K49" s="76">
        <v>12.969561431545094</v>
      </c>
      <c r="L49" s="76">
        <v>11.43724460409015</v>
      </c>
      <c r="M49" s="76">
        <v>3.1059291325078253</v>
      </c>
      <c r="N49" s="76">
        <v>27.512735168143067</v>
      </c>
      <c r="O49" s="76">
        <v>23.536838982360329</v>
      </c>
      <c r="P49" s="76">
        <v>3.0480656793734853</v>
      </c>
      <c r="Q49" s="76">
        <v>20.488773302986846</v>
      </c>
      <c r="R49" s="76">
        <v>6.0274155730736778</v>
      </c>
      <c r="S49" s="76">
        <v>29.564254555434005</v>
      </c>
      <c r="T49" s="76">
        <v>52.725599775675889</v>
      </c>
      <c r="U49" s="76">
        <v>33.883869634954422</v>
      </c>
      <c r="V49" s="101"/>
      <c r="W49" s="51"/>
      <c r="X49" s="32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4"/>
      <c r="AQ49" s="64"/>
      <c r="AS49" s="65"/>
      <c r="AT49" s="65"/>
      <c r="AU49" s="65"/>
      <c r="AV49" s="65"/>
      <c r="AW49" s="65"/>
      <c r="AX49" s="65"/>
      <c r="AY49" s="65"/>
      <c r="AZ49" s="65"/>
      <c r="BA49" s="65"/>
      <c r="BB49" s="65"/>
      <c r="BC49" s="65"/>
      <c r="BD49" s="65"/>
      <c r="BE49" s="65"/>
      <c r="BF49" s="65"/>
      <c r="BG49" s="65"/>
      <c r="BH49" s="65"/>
      <c r="BI49" s="65"/>
      <c r="BJ49" s="65"/>
      <c r="BK49" s="65"/>
      <c r="BL49" s="65"/>
      <c r="BM49" s="65"/>
      <c r="BN49" s="65"/>
      <c r="BO49" s="65"/>
      <c r="BP49" s="65"/>
      <c r="BQ49" s="65"/>
      <c r="BR49" s="65"/>
      <c r="BS49" s="65"/>
      <c r="BT49" s="65"/>
      <c r="BU49" s="65"/>
      <c r="BV49" s="65"/>
      <c r="BW49" s="65"/>
      <c r="BX49" s="65"/>
      <c r="BY49" s="65"/>
      <c r="BZ49" s="65"/>
      <c r="CA49" s="65"/>
      <c r="CB49" s="65"/>
      <c r="CC49" s="65"/>
      <c r="CD49" s="65"/>
      <c r="CE49" s="65"/>
      <c r="CF49" s="65"/>
      <c r="CG49" s="65"/>
      <c r="CH49" s="65"/>
      <c r="CI49" s="65"/>
      <c r="CJ49" s="65"/>
      <c r="CK49" s="65"/>
      <c r="CL49" s="65"/>
      <c r="CM49" s="65"/>
      <c r="CN49" s="65"/>
      <c r="CO49" s="65"/>
      <c r="CP49" s="65"/>
      <c r="CQ49" s="65"/>
      <c r="CR49" s="65"/>
      <c r="CS49" s="65"/>
      <c r="CT49" s="65"/>
      <c r="CU49" s="65"/>
      <c r="CV49" s="65"/>
      <c r="CW49" s="65"/>
      <c r="CX49" s="65"/>
      <c r="CY49" s="65"/>
      <c r="CZ49" s="65"/>
      <c r="DA49" s="65"/>
      <c r="DB49" s="65"/>
      <c r="DC49" s="65"/>
      <c r="DD49" s="65"/>
      <c r="DE49" s="65"/>
      <c r="DF49" s="65"/>
      <c r="DG49" s="65"/>
      <c r="DH49" s="65"/>
      <c r="DI49" s="65"/>
      <c r="DJ49" s="65"/>
    </row>
    <row r="50" spans="2:114">
      <c r="B50" s="169"/>
      <c r="C50" s="77"/>
      <c r="D50" s="76"/>
      <c r="E50" s="76"/>
      <c r="F50" s="76"/>
      <c r="G50" s="76"/>
      <c r="H50" s="76"/>
      <c r="I50" s="76"/>
      <c r="J50" s="76"/>
      <c r="K50" s="76"/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101"/>
      <c r="W50" s="51"/>
      <c r="X50" s="32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S50" s="65"/>
      <c r="AT50" s="65"/>
      <c r="AU50" s="65"/>
      <c r="AV50" s="65"/>
      <c r="AW50" s="65"/>
      <c r="AX50" s="65"/>
      <c r="AY50" s="65"/>
      <c r="AZ50" s="65"/>
      <c r="BA50" s="65"/>
      <c r="BB50" s="65"/>
      <c r="BC50" s="65"/>
      <c r="BD50" s="65"/>
      <c r="BE50" s="65"/>
      <c r="BF50" s="65"/>
      <c r="BG50" s="65"/>
      <c r="BH50" s="65"/>
      <c r="BI50" s="65"/>
      <c r="BJ50" s="65"/>
      <c r="BK50" s="65"/>
      <c r="BL50" s="65"/>
      <c r="BM50" s="65"/>
      <c r="BN50" s="65"/>
      <c r="BO50" s="65"/>
      <c r="BP50" s="65"/>
      <c r="BQ50" s="65"/>
      <c r="BR50" s="65"/>
      <c r="BS50" s="65"/>
      <c r="BT50" s="65"/>
      <c r="BU50" s="65"/>
      <c r="BV50" s="65"/>
      <c r="BW50" s="65"/>
      <c r="BX50" s="65"/>
      <c r="BY50" s="65"/>
      <c r="BZ50" s="65"/>
      <c r="CA50" s="65"/>
      <c r="CB50" s="65"/>
      <c r="CC50" s="65"/>
      <c r="CD50" s="65"/>
      <c r="CE50" s="65"/>
      <c r="CF50" s="65"/>
      <c r="CG50" s="65"/>
      <c r="CH50" s="65"/>
      <c r="CI50" s="65"/>
      <c r="CJ50" s="65"/>
      <c r="CK50" s="65"/>
      <c r="CL50" s="65"/>
      <c r="CM50" s="65"/>
      <c r="CN50" s="65"/>
      <c r="CO50" s="65"/>
      <c r="CP50" s="65"/>
      <c r="CQ50" s="65"/>
      <c r="CR50" s="65"/>
      <c r="CS50" s="65"/>
      <c r="CT50" s="65"/>
      <c r="CU50" s="65"/>
      <c r="CV50" s="65"/>
      <c r="CW50" s="65"/>
      <c r="CX50" s="65"/>
      <c r="CY50" s="65"/>
      <c r="CZ50" s="65"/>
      <c r="DA50" s="65"/>
      <c r="DB50" s="65"/>
      <c r="DC50" s="65"/>
      <c r="DD50" s="65"/>
      <c r="DE50" s="65"/>
      <c r="DF50" s="65"/>
      <c r="DG50" s="65"/>
      <c r="DH50" s="65"/>
      <c r="DI50" s="65"/>
      <c r="DJ50" s="65"/>
    </row>
    <row r="51" spans="2:114">
      <c r="B51" s="169">
        <v>2005</v>
      </c>
      <c r="C51" s="77">
        <v>5.8114820093906232</v>
      </c>
      <c r="D51" s="76">
        <v>0.94130091874958588</v>
      </c>
      <c r="E51" s="76">
        <v>2.0528588517730748</v>
      </c>
      <c r="F51" s="76">
        <v>11.246929813733733</v>
      </c>
      <c r="G51" s="76">
        <v>-9.1940709619606587</v>
      </c>
      <c r="H51" s="76">
        <v>-3.0585265993553707</v>
      </c>
      <c r="I51" s="76">
        <v>-0.27541968943656198</v>
      </c>
      <c r="J51" s="76">
        <v>28.335190820386686</v>
      </c>
      <c r="K51" s="76">
        <v>15.889212780637008</v>
      </c>
      <c r="L51" s="76">
        <v>12.445978039749683</v>
      </c>
      <c r="M51" s="76">
        <v>2.7397348230801715</v>
      </c>
      <c r="N51" s="76">
        <v>31.074925643466862</v>
      </c>
      <c r="O51" s="76">
        <v>26.282331968613615</v>
      </c>
      <c r="P51" s="76">
        <v>4.6422829669032728</v>
      </c>
      <c r="Q51" s="76">
        <v>21.640049001710342</v>
      </c>
      <c r="R51" s="76">
        <v>5.7982614224355427</v>
      </c>
      <c r="S51" s="76">
        <v>32.080593391049156</v>
      </c>
      <c r="T51" s="76">
        <v>46.661038442998162</v>
      </c>
      <c r="U51" s="76">
        <v>29.372765980668706</v>
      </c>
      <c r="V51" s="101"/>
      <c r="W51" s="51"/>
      <c r="X51" s="32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4"/>
      <c r="AS51" s="65"/>
      <c r="AT51" s="65"/>
      <c r="AU51" s="65"/>
      <c r="AV51" s="65"/>
      <c r="AW51" s="65"/>
      <c r="AX51" s="65"/>
      <c r="AY51" s="65"/>
      <c r="AZ51" s="65"/>
      <c r="BA51" s="65"/>
      <c r="BB51" s="65"/>
      <c r="BC51" s="65"/>
      <c r="BD51" s="65"/>
      <c r="BE51" s="65"/>
      <c r="BF51" s="65"/>
      <c r="BG51" s="65"/>
      <c r="BH51" s="65"/>
      <c r="BI51" s="65"/>
      <c r="BJ51" s="65"/>
      <c r="BK51" s="65"/>
      <c r="BL51" s="65"/>
      <c r="BM51" s="65"/>
      <c r="BN51" s="65"/>
      <c r="BO51" s="65"/>
      <c r="BP51" s="65"/>
      <c r="BQ51" s="65"/>
      <c r="BR51" s="65"/>
      <c r="BS51" s="65"/>
      <c r="BT51" s="65"/>
      <c r="BU51" s="65"/>
      <c r="BV51" s="65"/>
      <c r="BW51" s="65"/>
      <c r="BX51" s="65"/>
      <c r="BY51" s="65"/>
      <c r="BZ51" s="65"/>
      <c r="CA51" s="65"/>
      <c r="CB51" s="65"/>
      <c r="CC51" s="65"/>
      <c r="CD51" s="65"/>
      <c r="CE51" s="65"/>
      <c r="CF51" s="65"/>
      <c r="CG51" s="65"/>
      <c r="CH51" s="65"/>
      <c r="CI51" s="65"/>
      <c r="CJ51" s="65"/>
      <c r="CK51" s="65"/>
      <c r="CL51" s="65"/>
      <c r="CM51" s="65"/>
      <c r="CN51" s="65"/>
      <c r="CO51" s="65"/>
      <c r="CP51" s="65"/>
      <c r="CQ51" s="65"/>
      <c r="CR51" s="65"/>
      <c r="CS51" s="65"/>
      <c r="CT51" s="65"/>
      <c r="CU51" s="65"/>
      <c r="CV51" s="65"/>
      <c r="CW51" s="65"/>
      <c r="CX51" s="65"/>
      <c r="CY51" s="65"/>
      <c r="CZ51" s="65"/>
      <c r="DA51" s="65"/>
      <c r="DB51" s="65"/>
      <c r="DC51" s="65"/>
      <c r="DD51" s="65"/>
      <c r="DE51" s="65"/>
      <c r="DF51" s="65"/>
      <c r="DG51" s="65"/>
      <c r="DH51" s="65"/>
      <c r="DI51" s="65"/>
      <c r="DJ51" s="65"/>
    </row>
    <row r="52" spans="2:114">
      <c r="B52" s="169"/>
      <c r="C52" s="77"/>
      <c r="D52" s="76"/>
      <c r="E52" s="76"/>
      <c r="F52" s="76"/>
      <c r="G52" s="76"/>
      <c r="H52" s="76"/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101"/>
      <c r="W52" s="51"/>
      <c r="X52" s="32"/>
      <c r="Y52" s="64"/>
      <c r="Z52" s="64"/>
      <c r="AA52" s="64"/>
      <c r="AB52" s="64"/>
      <c r="AC52" s="64"/>
      <c r="AD52" s="64"/>
      <c r="AE52" s="64"/>
      <c r="AF52" s="64"/>
      <c r="AG52" s="64"/>
      <c r="AH52" s="64"/>
      <c r="AI52" s="64"/>
      <c r="AJ52" s="64"/>
      <c r="AK52" s="64"/>
      <c r="AL52" s="64"/>
      <c r="AM52" s="64"/>
      <c r="AN52" s="64"/>
      <c r="AO52" s="64"/>
      <c r="AP52" s="64"/>
      <c r="AQ52" s="64"/>
      <c r="AS52" s="65"/>
      <c r="AT52" s="65"/>
      <c r="AU52" s="65"/>
      <c r="AV52" s="65"/>
      <c r="AW52" s="65"/>
      <c r="AX52" s="65"/>
      <c r="AY52" s="65"/>
      <c r="AZ52" s="65"/>
      <c r="BA52" s="65"/>
      <c r="BB52" s="65"/>
      <c r="BC52" s="65"/>
      <c r="BD52" s="65"/>
      <c r="BE52" s="65"/>
      <c r="BF52" s="65"/>
      <c r="BG52" s="65"/>
      <c r="BH52" s="65"/>
      <c r="BI52" s="65"/>
      <c r="BJ52" s="65"/>
      <c r="BK52" s="65"/>
      <c r="BL52" s="65"/>
      <c r="BM52" s="65"/>
      <c r="BN52" s="65"/>
      <c r="BO52" s="65"/>
      <c r="BP52" s="65"/>
      <c r="BQ52" s="65"/>
      <c r="BR52" s="65"/>
      <c r="BS52" s="65"/>
      <c r="BT52" s="65"/>
      <c r="BU52" s="65"/>
      <c r="BV52" s="65"/>
      <c r="BW52" s="65"/>
      <c r="BX52" s="65"/>
      <c r="BY52" s="65"/>
      <c r="BZ52" s="65"/>
      <c r="CA52" s="65"/>
      <c r="CB52" s="65"/>
      <c r="CC52" s="65"/>
      <c r="CD52" s="65"/>
      <c r="CE52" s="65"/>
      <c r="CF52" s="65"/>
      <c r="CG52" s="65"/>
      <c r="CH52" s="65"/>
      <c r="CI52" s="65"/>
      <c r="CJ52" s="65"/>
      <c r="CK52" s="65"/>
      <c r="CL52" s="65"/>
      <c r="CM52" s="65"/>
      <c r="CN52" s="65"/>
      <c r="CO52" s="65"/>
      <c r="CP52" s="65"/>
      <c r="CQ52" s="65"/>
      <c r="CR52" s="65"/>
      <c r="CS52" s="65"/>
      <c r="CT52" s="65"/>
      <c r="CU52" s="65"/>
      <c r="CV52" s="65"/>
      <c r="CW52" s="65"/>
      <c r="CX52" s="65"/>
      <c r="CY52" s="65"/>
      <c r="CZ52" s="65"/>
      <c r="DA52" s="65"/>
      <c r="DB52" s="65"/>
      <c r="DC52" s="65"/>
      <c r="DD52" s="65"/>
      <c r="DE52" s="65"/>
      <c r="DF52" s="65"/>
      <c r="DG52" s="65"/>
      <c r="DH52" s="65"/>
      <c r="DI52" s="65"/>
      <c r="DJ52" s="65"/>
    </row>
    <row r="53" spans="2:114">
      <c r="B53" s="169">
        <v>2006</v>
      </c>
      <c r="C53" s="77">
        <v>4.851575502597302</v>
      </c>
      <c r="D53" s="76">
        <v>3.8707700554626427</v>
      </c>
      <c r="E53" s="76">
        <v>4.2325978877021697</v>
      </c>
      <c r="F53" s="76">
        <v>12.381331292843022</v>
      </c>
      <c r="G53" s="76">
        <v>-8.1487334051408542</v>
      </c>
      <c r="H53" s="76">
        <v>-3.128495138656469</v>
      </c>
      <c r="I53" s="76">
        <v>-5.0086685524266361</v>
      </c>
      <c r="J53" s="76">
        <v>31.622156777378951</v>
      </c>
      <c r="K53" s="76">
        <v>18.0901779208344</v>
      </c>
      <c r="L53" s="77">
        <v>13.531978856544546</v>
      </c>
      <c r="M53" s="76">
        <v>2.4853868772903449</v>
      </c>
      <c r="N53" s="76">
        <v>34.107543654669293</v>
      </c>
      <c r="O53" s="76">
        <v>27.389558889676778</v>
      </c>
      <c r="P53" s="76">
        <v>5.7088466279913765</v>
      </c>
      <c r="Q53" s="76">
        <v>21.6807122616854</v>
      </c>
      <c r="R53" s="76">
        <v>5.6138820159468139</v>
      </c>
      <c r="S53" s="76">
        <v>33.003440905623592</v>
      </c>
      <c r="T53" s="76">
        <v>41.001875817842411</v>
      </c>
      <c r="U53" s="77">
        <v>24.495074440578581</v>
      </c>
      <c r="V53" s="101"/>
      <c r="W53" s="51"/>
      <c r="X53" s="32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4"/>
      <c r="AQ53" s="64"/>
      <c r="AS53" s="65"/>
      <c r="AT53" s="65"/>
      <c r="AU53" s="65"/>
      <c r="AV53" s="65"/>
      <c r="AW53" s="65"/>
      <c r="AX53" s="65"/>
      <c r="AY53" s="65"/>
      <c r="AZ53" s="65"/>
      <c r="BA53" s="65"/>
      <c r="BB53" s="65"/>
      <c r="BC53" s="65"/>
      <c r="BD53" s="65"/>
      <c r="BE53" s="65"/>
      <c r="BF53" s="65"/>
      <c r="BG53" s="65"/>
      <c r="BH53" s="65"/>
      <c r="BI53" s="65"/>
      <c r="BJ53" s="65"/>
      <c r="BK53" s="65"/>
      <c r="BL53" s="65"/>
      <c r="BM53" s="65"/>
      <c r="BN53" s="65"/>
      <c r="BO53" s="65"/>
      <c r="BP53" s="65"/>
      <c r="BQ53" s="65"/>
      <c r="BR53" s="65"/>
      <c r="BS53" s="65"/>
      <c r="BT53" s="65"/>
      <c r="BU53" s="65"/>
      <c r="BV53" s="65"/>
      <c r="BW53" s="65"/>
      <c r="BX53" s="65"/>
      <c r="BY53" s="65"/>
      <c r="BZ53" s="65"/>
      <c r="CA53" s="65"/>
      <c r="CB53" s="65"/>
      <c r="CC53" s="65"/>
      <c r="CD53" s="65"/>
      <c r="CE53" s="65"/>
      <c r="CF53" s="65"/>
      <c r="CG53" s="65"/>
      <c r="CH53" s="65"/>
      <c r="CI53" s="65"/>
      <c r="CJ53" s="65"/>
      <c r="CK53" s="65"/>
      <c r="CL53" s="65"/>
      <c r="CM53" s="65"/>
      <c r="CN53" s="65"/>
      <c r="CO53" s="65"/>
      <c r="CP53" s="65"/>
      <c r="CQ53" s="65"/>
      <c r="CR53" s="65"/>
      <c r="CS53" s="65"/>
      <c r="CT53" s="65"/>
      <c r="CU53" s="65"/>
      <c r="CV53" s="65"/>
      <c r="CW53" s="65"/>
      <c r="CX53" s="65"/>
      <c r="CY53" s="65"/>
      <c r="CZ53" s="65"/>
      <c r="DA53" s="65"/>
      <c r="DB53" s="65"/>
      <c r="DC53" s="65"/>
      <c r="DD53" s="65"/>
      <c r="DE53" s="65"/>
      <c r="DF53" s="65"/>
      <c r="DG53" s="65"/>
      <c r="DH53" s="65"/>
      <c r="DI53" s="65"/>
      <c r="DJ53" s="65"/>
    </row>
    <row r="54" spans="2:114">
      <c r="B54" s="169"/>
      <c r="C54" s="77"/>
      <c r="D54" s="76"/>
      <c r="E54" s="76"/>
      <c r="F54" s="76"/>
      <c r="G54" s="76"/>
      <c r="H54" s="76"/>
      <c r="I54" s="76"/>
      <c r="J54" s="76"/>
      <c r="K54" s="76"/>
      <c r="L54" s="77"/>
      <c r="M54" s="76"/>
      <c r="N54" s="76"/>
      <c r="O54" s="76"/>
      <c r="P54" s="76"/>
      <c r="Q54" s="76"/>
      <c r="R54" s="76"/>
      <c r="S54" s="76"/>
      <c r="T54" s="76"/>
      <c r="U54" s="77"/>
      <c r="V54" s="101"/>
      <c r="W54" s="51"/>
      <c r="X54" s="32"/>
      <c r="Y54" s="64"/>
      <c r="Z54" s="64"/>
      <c r="AA54" s="64"/>
      <c r="AB54" s="64"/>
      <c r="AC54" s="64"/>
      <c r="AD54" s="64"/>
      <c r="AE54" s="64"/>
      <c r="AF54" s="64"/>
      <c r="AG54" s="64"/>
      <c r="AH54" s="64"/>
      <c r="AI54" s="64"/>
      <c r="AJ54" s="64"/>
      <c r="AK54" s="64"/>
      <c r="AL54" s="64"/>
      <c r="AM54" s="64"/>
      <c r="AN54" s="64"/>
      <c r="AO54" s="64"/>
      <c r="AP54" s="64"/>
      <c r="AQ54" s="64"/>
      <c r="AS54" s="65"/>
      <c r="AT54" s="65"/>
      <c r="AU54" s="65"/>
      <c r="AV54" s="65"/>
      <c r="AW54" s="65"/>
      <c r="AX54" s="65"/>
      <c r="AY54" s="65"/>
      <c r="AZ54" s="65"/>
      <c r="BA54" s="65"/>
      <c r="BB54" s="65"/>
      <c r="BC54" s="65"/>
      <c r="BD54" s="65"/>
      <c r="BE54" s="65"/>
      <c r="BF54" s="65"/>
      <c r="BG54" s="65"/>
      <c r="BH54" s="65"/>
      <c r="BI54" s="65"/>
      <c r="BJ54" s="65"/>
      <c r="BK54" s="65"/>
      <c r="BL54" s="65"/>
      <c r="BM54" s="65"/>
      <c r="BN54" s="65"/>
      <c r="BO54" s="65"/>
      <c r="BP54" s="65"/>
      <c r="BQ54" s="65"/>
      <c r="BR54" s="65"/>
      <c r="BS54" s="65"/>
      <c r="BT54" s="65"/>
      <c r="BU54" s="65"/>
      <c r="BV54" s="65"/>
      <c r="BW54" s="65"/>
      <c r="BX54" s="65"/>
      <c r="BY54" s="65"/>
      <c r="BZ54" s="65"/>
      <c r="CA54" s="65"/>
      <c r="CB54" s="65"/>
      <c r="CC54" s="65"/>
      <c r="CD54" s="65"/>
      <c r="CE54" s="65"/>
      <c r="CF54" s="65"/>
      <c r="CG54" s="65"/>
      <c r="CH54" s="65"/>
      <c r="CI54" s="65"/>
      <c r="CJ54" s="65"/>
      <c r="CK54" s="65"/>
      <c r="CL54" s="65"/>
      <c r="CM54" s="65"/>
      <c r="CN54" s="65"/>
      <c r="CO54" s="65"/>
      <c r="CP54" s="65"/>
      <c r="CQ54" s="65"/>
      <c r="CR54" s="65"/>
      <c r="CS54" s="65"/>
      <c r="CT54" s="65"/>
      <c r="CU54" s="65"/>
      <c r="CV54" s="65"/>
      <c r="CW54" s="65"/>
      <c r="CX54" s="65"/>
      <c r="CY54" s="65"/>
      <c r="CZ54" s="65"/>
      <c r="DA54" s="65"/>
      <c r="DB54" s="65"/>
      <c r="DC54" s="65"/>
      <c r="DD54" s="65"/>
      <c r="DE54" s="65"/>
      <c r="DF54" s="65"/>
      <c r="DG54" s="65"/>
      <c r="DH54" s="65"/>
      <c r="DI54" s="65"/>
      <c r="DJ54" s="65"/>
    </row>
    <row r="55" spans="2:114">
      <c r="B55" s="166">
        <v>2007</v>
      </c>
      <c r="C55" s="77">
        <v>7.7374160788244204</v>
      </c>
      <c r="D55" s="76">
        <v>3.4902761350797959</v>
      </c>
      <c r="E55" s="76">
        <v>4.0064002900168489</v>
      </c>
      <c r="F55" s="76">
        <v>12.636904674915236</v>
      </c>
      <c r="G55" s="76">
        <v>-8.6305043848983871</v>
      </c>
      <c r="H55" s="76">
        <v>-3.0139947502572486</v>
      </c>
      <c r="I55" s="76">
        <v>-0.31953541747928615</v>
      </c>
      <c r="J55" s="76">
        <v>32.679124225942481</v>
      </c>
      <c r="K55" s="76">
        <v>18.303107121523649</v>
      </c>
      <c r="L55" s="77">
        <v>14.376017104418834</v>
      </c>
      <c r="M55" s="76">
        <v>2.6373758907626637</v>
      </c>
      <c r="N55" s="76">
        <v>35.316500116705143</v>
      </c>
      <c r="O55" s="76">
        <v>28.672723935925632</v>
      </c>
      <c r="P55" s="76">
        <v>5.6662024466084118</v>
      </c>
      <c r="Q55" s="76">
        <v>23.006521489317223</v>
      </c>
      <c r="R55" s="76">
        <v>5.6513706410199118</v>
      </c>
      <c r="S55" s="77">
        <v>34.324094576945548</v>
      </c>
      <c r="T55" s="77">
        <v>38.398654628429867</v>
      </c>
      <c r="U55" s="77">
        <v>23.368220638019046</v>
      </c>
      <c r="V55" s="101"/>
      <c r="W55" s="51"/>
      <c r="X55" s="32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4"/>
      <c r="AO55" s="64"/>
      <c r="AP55" s="64"/>
      <c r="AQ55" s="64"/>
      <c r="AS55" s="65"/>
      <c r="AT55" s="65"/>
      <c r="AU55" s="65"/>
      <c r="AV55" s="65"/>
      <c r="AW55" s="65"/>
      <c r="AX55" s="65"/>
      <c r="AY55" s="65"/>
      <c r="AZ55" s="65"/>
      <c r="BA55" s="65"/>
      <c r="BB55" s="65"/>
      <c r="BC55" s="65"/>
      <c r="BD55" s="65"/>
      <c r="BE55" s="65"/>
      <c r="BF55" s="65"/>
      <c r="BG55" s="65"/>
      <c r="BH55" s="65"/>
      <c r="BI55" s="65"/>
      <c r="BJ55" s="65"/>
      <c r="BK55" s="65"/>
      <c r="BL55" s="65"/>
      <c r="BM55" s="65"/>
      <c r="BN55" s="65"/>
      <c r="BO55" s="65"/>
      <c r="BP55" s="65"/>
      <c r="BQ55" s="65"/>
      <c r="BR55" s="65"/>
      <c r="BS55" s="65"/>
      <c r="BT55" s="65"/>
      <c r="BU55" s="65"/>
      <c r="BV55" s="65"/>
      <c r="BW55" s="65"/>
      <c r="BX55" s="65"/>
      <c r="BY55" s="65"/>
      <c r="BZ55" s="65"/>
      <c r="CA55" s="65"/>
      <c r="CB55" s="65"/>
      <c r="CC55" s="65"/>
      <c r="CD55" s="65"/>
      <c r="CE55" s="65"/>
      <c r="CF55" s="65"/>
      <c r="CG55" s="65"/>
      <c r="CH55" s="65"/>
      <c r="CI55" s="65"/>
      <c r="CJ55" s="65"/>
      <c r="CK55" s="65"/>
      <c r="CL55" s="65"/>
      <c r="CM55" s="65"/>
      <c r="CN55" s="65"/>
      <c r="CO55" s="65"/>
      <c r="CP55" s="65"/>
      <c r="CQ55" s="65"/>
      <c r="CR55" s="65"/>
      <c r="CS55" s="65"/>
      <c r="CT55" s="65"/>
      <c r="CU55" s="65"/>
      <c r="CV55" s="65"/>
      <c r="CW55" s="65"/>
      <c r="CX55" s="65"/>
      <c r="CY55" s="65"/>
      <c r="CZ55" s="65"/>
      <c r="DA55" s="65"/>
      <c r="DB55" s="65"/>
      <c r="DC55" s="65"/>
      <c r="DD55" s="65"/>
      <c r="DE55" s="65"/>
      <c r="DF55" s="65"/>
      <c r="DG55" s="65"/>
      <c r="DH55" s="65"/>
      <c r="DI55" s="65"/>
      <c r="DJ55" s="65"/>
    </row>
    <row r="56" spans="2:114">
      <c r="B56" s="166"/>
      <c r="C56" s="77"/>
      <c r="D56" s="76"/>
      <c r="E56" s="76"/>
      <c r="F56" s="76"/>
      <c r="G56" s="76"/>
      <c r="H56" s="76"/>
      <c r="I56" s="76"/>
      <c r="J56" s="76"/>
      <c r="K56" s="76"/>
      <c r="L56" s="77"/>
      <c r="M56" s="76"/>
      <c r="N56" s="76"/>
      <c r="O56" s="76"/>
      <c r="P56" s="76"/>
      <c r="Q56" s="76"/>
      <c r="R56" s="76"/>
      <c r="S56" s="77"/>
      <c r="T56" s="77"/>
      <c r="U56" s="77"/>
      <c r="V56" s="101"/>
      <c r="W56" s="51"/>
      <c r="X56" s="32"/>
      <c r="Y56" s="64"/>
      <c r="Z56" s="64"/>
      <c r="AA56" s="64"/>
      <c r="AB56" s="64"/>
      <c r="AC56" s="64"/>
      <c r="AD56" s="64"/>
      <c r="AE56" s="64"/>
      <c r="AF56" s="64"/>
      <c r="AG56" s="64"/>
      <c r="AH56" s="64"/>
      <c r="AI56" s="64"/>
      <c r="AJ56" s="64"/>
      <c r="AK56" s="64"/>
      <c r="AL56" s="64"/>
      <c r="AM56" s="64"/>
      <c r="AN56" s="64"/>
      <c r="AO56" s="64"/>
      <c r="AP56" s="64"/>
      <c r="AQ56" s="64"/>
      <c r="AS56" s="65"/>
      <c r="AT56" s="65"/>
      <c r="AU56" s="65"/>
      <c r="AV56" s="65"/>
      <c r="AW56" s="65"/>
      <c r="AX56" s="65"/>
      <c r="AY56" s="65"/>
      <c r="AZ56" s="65"/>
      <c r="BA56" s="65"/>
      <c r="BB56" s="65"/>
      <c r="BC56" s="65"/>
      <c r="BD56" s="65"/>
      <c r="BE56" s="65"/>
      <c r="BF56" s="65"/>
      <c r="BG56" s="65"/>
      <c r="BH56" s="65"/>
      <c r="BI56" s="65"/>
      <c r="BJ56" s="65"/>
      <c r="BK56" s="65"/>
      <c r="BL56" s="65"/>
      <c r="BM56" s="65"/>
      <c r="BN56" s="65"/>
      <c r="BO56" s="65"/>
      <c r="BP56" s="65"/>
      <c r="BQ56" s="65"/>
      <c r="BR56" s="65"/>
      <c r="BS56" s="65"/>
      <c r="BT56" s="65"/>
      <c r="BU56" s="65"/>
      <c r="BV56" s="65"/>
      <c r="BW56" s="65"/>
      <c r="BX56" s="65"/>
      <c r="BY56" s="65"/>
      <c r="BZ56" s="65"/>
      <c r="CA56" s="65"/>
      <c r="CB56" s="65"/>
      <c r="CC56" s="65"/>
      <c r="CD56" s="65"/>
      <c r="CE56" s="65"/>
      <c r="CF56" s="65"/>
      <c r="CG56" s="65"/>
      <c r="CH56" s="65"/>
      <c r="CI56" s="65"/>
      <c r="CJ56" s="65"/>
      <c r="CK56" s="65"/>
      <c r="CL56" s="65"/>
      <c r="CM56" s="65"/>
      <c r="CN56" s="65"/>
      <c r="CO56" s="65"/>
      <c r="CP56" s="65"/>
      <c r="CQ56" s="65"/>
      <c r="CR56" s="65"/>
      <c r="CS56" s="65"/>
      <c r="CT56" s="65"/>
      <c r="CU56" s="65"/>
      <c r="CV56" s="65"/>
      <c r="CW56" s="65"/>
      <c r="CX56" s="65"/>
      <c r="CY56" s="65"/>
      <c r="CZ56" s="65"/>
      <c r="DA56" s="65"/>
      <c r="DB56" s="65"/>
      <c r="DC56" s="65"/>
      <c r="DD56" s="65"/>
      <c r="DE56" s="65"/>
      <c r="DF56" s="65"/>
      <c r="DG56" s="65"/>
      <c r="DH56" s="65"/>
      <c r="DI56" s="65"/>
      <c r="DJ56" s="65"/>
    </row>
    <row r="57" spans="2:114">
      <c r="B57" s="166">
        <v>2008</v>
      </c>
      <c r="C57" s="77">
        <v>8.2496252480444809</v>
      </c>
      <c r="D57" s="76">
        <v>2.0028215858233214</v>
      </c>
      <c r="E57" s="76">
        <v>2.5299342688233741</v>
      </c>
      <c r="F57" s="76">
        <v>15.597805533273798</v>
      </c>
      <c r="G57" s="76">
        <v>-13.067871264450426</v>
      </c>
      <c r="H57" s="76">
        <v>-3.0277526653880611</v>
      </c>
      <c r="I57" s="76">
        <v>-0.30585596290826816</v>
      </c>
      <c r="J57" s="76">
        <v>35.32082953081013</v>
      </c>
      <c r="K57" s="76">
        <v>21.533145258357251</v>
      </c>
      <c r="L57" s="77">
        <v>13.787684272452877</v>
      </c>
      <c r="M57" s="76">
        <v>2.4223128160123455</v>
      </c>
      <c r="N57" s="76">
        <v>37.743142346822474</v>
      </c>
      <c r="O57" s="76">
        <v>32.790895261986755</v>
      </c>
      <c r="P57" s="76">
        <v>5.9353397250834519</v>
      </c>
      <c r="Q57" s="76">
        <v>26.855555536903303</v>
      </c>
      <c r="R57" s="76">
        <v>5.4500654814004061</v>
      </c>
      <c r="S57" s="77">
        <v>38.240960743387156</v>
      </c>
      <c r="T57" s="77">
        <v>34.002876263572055</v>
      </c>
      <c r="U57" s="77">
        <v>18.613211431715264</v>
      </c>
      <c r="V57" s="101"/>
      <c r="W57" s="51"/>
      <c r="X57" s="32"/>
      <c r="Y57" s="64"/>
      <c r="Z57" s="64"/>
      <c r="AA57" s="64"/>
      <c r="AB57" s="64"/>
      <c r="AC57" s="64"/>
      <c r="AD57" s="64"/>
      <c r="AE57" s="64"/>
      <c r="AF57" s="64"/>
      <c r="AG57" s="64"/>
      <c r="AH57" s="64"/>
      <c r="AI57" s="64"/>
      <c r="AJ57" s="64"/>
      <c r="AK57" s="64"/>
      <c r="AL57" s="64"/>
      <c r="AM57" s="64"/>
      <c r="AN57" s="64"/>
      <c r="AO57" s="64"/>
      <c r="AP57" s="64"/>
      <c r="AQ57" s="64"/>
      <c r="AS57" s="65"/>
      <c r="AT57" s="65"/>
      <c r="AU57" s="65"/>
      <c r="AV57" s="65"/>
      <c r="AW57" s="65"/>
      <c r="AX57" s="65"/>
      <c r="AY57" s="65"/>
      <c r="AZ57" s="65"/>
      <c r="BA57" s="65"/>
      <c r="BB57" s="65"/>
      <c r="BC57" s="65"/>
      <c r="BD57" s="65"/>
      <c r="BE57" s="65"/>
      <c r="BF57" s="65"/>
      <c r="BG57" s="65"/>
      <c r="BH57" s="65"/>
      <c r="BI57" s="65"/>
      <c r="BJ57" s="65"/>
      <c r="BK57" s="65"/>
      <c r="BL57" s="65"/>
      <c r="BM57" s="65"/>
      <c r="BN57" s="65"/>
      <c r="BO57" s="65"/>
      <c r="BP57" s="65"/>
      <c r="BQ57" s="65"/>
      <c r="BR57" s="65"/>
      <c r="BS57" s="65"/>
      <c r="BT57" s="65"/>
      <c r="BU57" s="65"/>
      <c r="BV57" s="65"/>
      <c r="BW57" s="65"/>
      <c r="BX57" s="65"/>
      <c r="BY57" s="65"/>
      <c r="BZ57" s="65"/>
      <c r="CA57" s="65"/>
      <c r="CB57" s="65"/>
      <c r="CC57" s="65"/>
      <c r="CD57" s="65"/>
      <c r="CE57" s="65"/>
      <c r="CF57" s="65"/>
      <c r="CG57" s="65"/>
      <c r="CH57" s="65"/>
      <c r="CI57" s="65"/>
      <c r="CJ57" s="65"/>
      <c r="CK57" s="65"/>
      <c r="CL57" s="65"/>
      <c r="CM57" s="65"/>
      <c r="CN57" s="65"/>
      <c r="CO57" s="65"/>
      <c r="CP57" s="65"/>
      <c r="CQ57" s="65"/>
      <c r="CR57" s="65"/>
      <c r="CS57" s="65"/>
      <c r="CT57" s="65"/>
      <c r="CU57" s="65"/>
      <c r="CV57" s="65"/>
      <c r="CW57" s="65"/>
      <c r="CX57" s="65"/>
      <c r="CY57" s="65"/>
      <c r="CZ57" s="65"/>
      <c r="DA57" s="65"/>
      <c r="DB57" s="65"/>
      <c r="DC57" s="65"/>
      <c r="DD57" s="65"/>
      <c r="DE57" s="65"/>
      <c r="DF57" s="65"/>
      <c r="DG57" s="65"/>
      <c r="DH57" s="65"/>
      <c r="DI57" s="65"/>
      <c r="DJ57" s="65"/>
    </row>
    <row r="58" spans="2:114">
      <c r="B58" s="160"/>
      <c r="C58" s="77"/>
      <c r="D58" s="101"/>
      <c r="E58" s="101"/>
      <c r="F58" s="101"/>
      <c r="G58" s="101"/>
      <c r="H58" s="101"/>
      <c r="I58" s="101"/>
      <c r="J58" s="101"/>
      <c r="K58" s="101"/>
      <c r="L58" s="101"/>
      <c r="M58" s="101"/>
      <c r="N58" s="101"/>
      <c r="O58" s="101"/>
      <c r="P58" s="101"/>
      <c r="Q58" s="101"/>
      <c r="R58" s="101"/>
      <c r="S58" s="101"/>
      <c r="T58" s="101"/>
      <c r="U58" s="77"/>
      <c r="V58" s="101"/>
      <c r="W58" s="51"/>
      <c r="X58" s="32"/>
      <c r="Y58" s="64"/>
      <c r="Z58" s="64"/>
      <c r="AA58" s="64"/>
      <c r="AB58" s="64"/>
      <c r="AC58" s="64"/>
      <c r="AD58" s="64"/>
      <c r="AE58" s="64"/>
      <c r="AF58" s="64"/>
      <c r="AG58" s="64"/>
      <c r="AH58" s="64"/>
      <c r="AI58" s="64"/>
      <c r="AJ58" s="64"/>
      <c r="AK58" s="64"/>
      <c r="AL58" s="64"/>
      <c r="AM58" s="64"/>
      <c r="AN58" s="64"/>
      <c r="AO58" s="64"/>
      <c r="AP58" s="64"/>
      <c r="AQ58" s="64"/>
      <c r="AS58" s="65"/>
      <c r="AT58" s="65"/>
      <c r="AU58" s="65"/>
      <c r="AV58" s="65"/>
      <c r="AW58" s="65"/>
      <c r="AX58" s="65"/>
      <c r="AY58" s="65"/>
      <c r="AZ58" s="65"/>
      <c r="BA58" s="65"/>
      <c r="BB58" s="65"/>
      <c r="BC58" s="65"/>
      <c r="BD58" s="65"/>
      <c r="BE58" s="65"/>
      <c r="BF58" s="65"/>
      <c r="BG58" s="65"/>
      <c r="BH58" s="65"/>
      <c r="BI58" s="65"/>
      <c r="BJ58" s="65"/>
      <c r="BK58" s="65"/>
      <c r="BL58" s="65"/>
      <c r="BM58" s="65"/>
      <c r="BN58" s="65"/>
      <c r="BO58" s="65"/>
      <c r="BP58" s="65"/>
      <c r="BQ58" s="65"/>
      <c r="BR58" s="65"/>
      <c r="BS58" s="65"/>
      <c r="BT58" s="65"/>
      <c r="BU58" s="65"/>
      <c r="BV58" s="65"/>
      <c r="BW58" s="65"/>
      <c r="BX58" s="65"/>
      <c r="BY58" s="65"/>
      <c r="BZ58" s="65"/>
      <c r="CA58" s="65"/>
      <c r="CB58" s="65"/>
      <c r="CC58" s="65"/>
      <c r="CD58" s="65"/>
      <c r="CE58" s="65"/>
      <c r="CF58" s="65"/>
      <c r="CG58" s="65"/>
      <c r="CH58" s="65"/>
      <c r="CI58" s="65"/>
      <c r="CJ58" s="65"/>
      <c r="CK58" s="65"/>
      <c r="CL58" s="65"/>
      <c r="CM58" s="65"/>
      <c r="CN58" s="65"/>
      <c r="CO58" s="65"/>
      <c r="CP58" s="65"/>
      <c r="CQ58" s="65"/>
      <c r="CR58" s="65"/>
      <c r="CS58" s="65"/>
      <c r="CT58" s="65"/>
      <c r="CU58" s="65"/>
      <c r="CV58" s="65"/>
      <c r="CW58" s="65"/>
      <c r="CX58" s="65"/>
      <c r="CY58" s="65"/>
      <c r="CZ58" s="65"/>
      <c r="DA58" s="65"/>
      <c r="DB58" s="65"/>
      <c r="DC58" s="65"/>
      <c r="DD58" s="65"/>
      <c r="DE58" s="65"/>
      <c r="DF58" s="65"/>
      <c r="DG58" s="65"/>
      <c r="DH58" s="65"/>
      <c r="DI58" s="65"/>
      <c r="DJ58" s="65"/>
    </row>
    <row r="59" spans="2:114">
      <c r="B59" s="170">
        <v>2009</v>
      </c>
      <c r="C59" s="79">
        <v>7.2894353531597931</v>
      </c>
      <c r="D59" s="79">
        <v>-0.58898314712379951</v>
      </c>
      <c r="E59" s="79">
        <v>0.14916805553788207</v>
      </c>
      <c r="F59" s="79">
        <v>8.9016421595982091</v>
      </c>
      <c r="G59" s="79">
        <v>-8.7524741040603278</v>
      </c>
      <c r="H59" s="79">
        <v>-2.6463873976675418</v>
      </c>
      <c r="I59" s="79">
        <v>-4.8077863879612766</v>
      </c>
      <c r="J59" s="79">
        <v>27.578213175068591</v>
      </c>
      <c r="K59" s="79">
        <v>13.387832984524852</v>
      </c>
      <c r="L59" s="79">
        <v>14.190380190543737</v>
      </c>
      <c r="M59" s="79">
        <v>2.3593926722576755</v>
      </c>
      <c r="N59" s="79">
        <v>29.937605847326264</v>
      </c>
      <c r="O59" s="79">
        <v>27.429045119530706</v>
      </c>
      <c r="P59" s="79">
        <v>4.4861908249266431</v>
      </c>
      <c r="Q59" s="79">
        <v>22.942854294604061</v>
      </c>
      <c r="R59" s="79">
        <v>5.0057800699252173</v>
      </c>
      <c r="S59" s="78">
        <v>32.434825189455921</v>
      </c>
      <c r="T59" s="78">
        <v>33.469099971854135</v>
      </c>
      <c r="U59" s="79">
        <v>14.210746628023422</v>
      </c>
      <c r="V59" s="101"/>
      <c r="W59" s="51"/>
      <c r="X59" s="32"/>
      <c r="Y59" s="64"/>
      <c r="Z59" s="64"/>
      <c r="AA59" s="64"/>
      <c r="AB59" s="64"/>
      <c r="AC59" s="64"/>
      <c r="AD59" s="64"/>
      <c r="AE59" s="64"/>
      <c r="AF59" s="64"/>
      <c r="AG59" s="64"/>
      <c r="AH59" s="64"/>
      <c r="AI59" s="64"/>
      <c r="AJ59" s="64"/>
      <c r="AK59" s="64"/>
      <c r="AL59" s="64"/>
      <c r="AM59" s="64"/>
      <c r="AN59" s="64"/>
      <c r="AO59" s="64"/>
      <c r="AP59" s="64"/>
      <c r="AQ59" s="64"/>
      <c r="AS59" s="65"/>
      <c r="AT59" s="65"/>
      <c r="AU59" s="65"/>
      <c r="AV59" s="65"/>
      <c r="AW59" s="65"/>
      <c r="AX59" s="65"/>
      <c r="AY59" s="65"/>
      <c r="AZ59" s="65"/>
      <c r="BA59" s="65"/>
      <c r="BB59" s="65"/>
      <c r="BC59" s="65"/>
      <c r="BD59" s="65"/>
      <c r="BE59" s="65"/>
      <c r="BF59" s="65"/>
      <c r="BG59" s="65"/>
      <c r="BH59" s="65"/>
      <c r="BI59" s="65"/>
      <c r="BJ59" s="65"/>
      <c r="BK59" s="65"/>
      <c r="BL59" s="65"/>
      <c r="BM59" s="65"/>
      <c r="BN59" s="65"/>
      <c r="BO59" s="65"/>
      <c r="BP59" s="65"/>
      <c r="BQ59" s="65"/>
      <c r="BR59" s="65"/>
      <c r="BS59" s="65"/>
      <c r="BT59" s="65"/>
      <c r="BU59" s="65"/>
      <c r="BV59" s="65"/>
      <c r="BW59" s="65"/>
      <c r="BX59" s="65"/>
      <c r="BY59" s="65"/>
      <c r="BZ59" s="65"/>
      <c r="CA59" s="65"/>
      <c r="CB59" s="65"/>
      <c r="CC59" s="65"/>
      <c r="CD59" s="65"/>
      <c r="CE59" s="65"/>
      <c r="CF59" s="65"/>
      <c r="CG59" s="65"/>
      <c r="CH59" s="65"/>
      <c r="CI59" s="65"/>
      <c r="CJ59" s="65"/>
      <c r="CK59" s="65"/>
      <c r="CL59" s="65"/>
      <c r="CM59" s="65"/>
      <c r="CN59" s="65"/>
      <c r="CO59" s="65"/>
      <c r="CP59" s="65"/>
      <c r="CQ59" s="65"/>
      <c r="CR59" s="65"/>
      <c r="CS59" s="65"/>
      <c r="CT59" s="65"/>
      <c r="CU59" s="65"/>
      <c r="CV59" s="65"/>
      <c r="CW59" s="65"/>
      <c r="CX59" s="65"/>
      <c r="CY59" s="65"/>
      <c r="CZ59" s="65"/>
      <c r="DA59" s="65"/>
      <c r="DB59" s="65"/>
      <c r="DC59" s="65"/>
      <c r="DD59" s="65"/>
      <c r="DE59" s="65"/>
      <c r="DF59" s="65"/>
      <c r="DG59" s="65"/>
      <c r="DH59" s="65"/>
      <c r="DI59" s="65"/>
      <c r="DJ59" s="65"/>
    </row>
    <row r="60" spans="2:114">
      <c r="B60" s="66"/>
      <c r="C60" s="67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51"/>
      <c r="W60" s="51"/>
      <c r="X60" s="32"/>
      <c r="Y60" s="64"/>
      <c r="Z60" s="64"/>
      <c r="AA60" s="64"/>
      <c r="AB60" s="64"/>
      <c r="AC60" s="64"/>
      <c r="AD60" s="64"/>
      <c r="AE60" s="64"/>
      <c r="AF60" s="64"/>
      <c r="AG60" s="64"/>
      <c r="AH60" s="64"/>
      <c r="AI60" s="64"/>
      <c r="AJ60" s="64"/>
      <c r="AK60" s="64"/>
      <c r="AL60" s="64"/>
      <c r="AM60" s="64"/>
      <c r="AN60" s="64"/>
      <c r="AO60" s="64"/>
      <c r="AP60" s="64"/>
      <c r="AQ60" s="64"/>
      <c r="AS60" s="65"/>
      <c r="AT60" s="65"/>
      <c r="AU60" s="65"/>
      <c r="AV60" s="65"/>
      <c r="AW60" s="65"/>
      <c r="AX60" s="65"/>
      <c r="AY60" s="65"/>
      <c r="AZ60" s="65"/>
      <c r="BA60" s="65"/>
      <c r="BB60" s="65"/>
      <c r="BC60" s="65"/>
      <c r="BD60" s="65"/>
      <c r="BE60" s="65"/>
      <c r="BF60" s="65"/>
      <c r="BG60" s="65"/>
      <c r="BH60" s="65"/>
      <c r="BI60" s="65"/>
      <c r="BJ60" s="65"/>
      <c r="BK60" s="65"/>
      <c r="BL60" s="65"/>
      <c r="BM60" s="65"/>
      <c r="BN60" s="65"/>
      <c r="BO60" s="65"/>
      <c r="BP60" s="65"/>
      <c r="BQ60" s="65"/>
      <c r="BR60" s="65"/>
      <c r="BS60" s="65"/>
      <c r="BT60" s="65"/>
      <c r="BU60" s="65"/>
      <c r="BV60" s="65"/>
      <c r="BW60" s="65"/>
      <c r="BX60" s="65"/>
      <c r="BY60" s="65"/>
      <c r="BZ60" s="65"/>
      <c r="CA60" s="65"/>
      <c r="CB60" s="65"/>
      <c r="CC60" s="65"/>
      <c r="CD60" s="65"/>
      <c r="CE60" s="65"/>
      <c r="CF60" s="65"/>
      <c r="CG60" s="65"/>
      <c r="CH60" s="65"/>
      <c r="CI60" s="65"/>
      <c r="CJ60" s="65"/>
      <c r="CK60" s="65"/>
      <c r="CL60" s="65"/>
      <c r="CM60" s="65"/>
      <c r="CN60" s="65"/>
      <c r="CO60" s="65"/>
      <c r="CP60" s="65"/>
      <c r="CQ60" s="65"/>
      <c r="CR60" s="65"/>
      <c r="CS60" s="65"/>
      <c r="CT60" s="65"/>
      <c r="CU60" s="65"/>
      <c r="CV60" s="65"/>
      <c r="CW60" s="65"/>
      <c r="CX60" s="65"/>
      <c r="CY60" s="65"/>
      <c r="CZ60" s="65"/>
      <c r="DA60" s="65"/>
      <c r="DB60" s="65"/>
      <c r="DC60" s="65"/>
      <c r="DD60" s="65"/>
      <c r="DE60" s="65"/>
      <c r="DF60" s="65"/>
      <c r="DG60" s="65"/>
      <c r="DH60" s="65"/>
      <c r="DI60" s="65"/>
      <c r="DJ60" s="65"/>
    </row>
    <row r="61" spans="2:114">
      <c r="B61" s="150" t="s">
        <v>271</v>
      </c>
      <c r="D61" s="68"/>
      <c r="E61" s="69"/>
      <c r="F61" s="70"/>
      <c r="G61" s="70"/>
      <c r="H61" s="68"/>
      <c r="I61" s="68"/>
      <c r="J61" s="69"/>
      <c r="K61" s="70"/>
      <c r="L61" s="70"/>
      <c r="M61" s="68"/>
      <c r="N61" s="68"/>
      <c r="O61" s="69"/>
      <c r="P61" s="69"/>
      <c r="Q61" s="69"/>
      <c r="R61" s="68"/>
      <c r="S61" s="68"/>
      <c r="T61" s="68"/>
      <c r="U61" s="68"/>
    </row>
    <row r="62" spans="2:114">
      <c r="B62" s="150" t="s">
        <v>272</v>
      </c>
      <c r="D62" s="68"/>
      <c r="E62" s="69"/>
      <c r="H62" s="68"/>
      <c r="I62" s="68"/>
      <c r="J62" s="69"/>
      <c r="M62" s="68"/>
      <c r="N62" s="68"/>
      <c r="O62" s="69"/>
      <c r="P62" s="69"/>
      <c r="Q62" s="69"/>
      <c r="R62" s="68"/>
      <c r="S62" s="68"/>
      <c r="T62" s="68"/>
      <c r="U62" s="68"/>
    </row>
    <row r="63" spans="2:114">
      <c r="B63" s="150" t="s">
        <v>273</v>
      </c>
      <c r="D63" s="68"/>
      <c r="E63" s="69"/>
      <c r="H63" s="68"/>
      <c r="I63" s="68"/>
      <c r="J63" s="69"/>
      <c r="M63" s="68"/>
      <c r="N63" s="68"/>
      <c r="O63" s="69"/>
      <c r="P63" s="69"/>
      <c r="Q63" s="69"/>
      <c r="R63" s="68"/>
      <c r="S63" s="68"/>
      <c r="T63" s="68"/>
      <c r="U63" s="68"/>
    </row>
    <row r="64" spans="2:114">
      <c r="B64" s="150" t="s">
        <v>274</v>
      </c>
    </row>
  </sheetData>
  <mergeCells count="1">
    <mergeCell ref="P5:Q5"/>
  </mergeCells>
  <phoneticPr fontId="0" type="noConversion"/>
  <pageMargins left="0.74803149606299213" right="0.74803149606299213" top="0.98425196850393704" bottom="0.98425196850393704" header="0" footer="0"/>
  <pageSetup paperSize="9"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INDICE</vt:lpstr>
      <vt:lpstr>3.1.1</vt:lpstr>
      <vt:lpstr>3.1.2</vt:lpstr>
      <vt:lpstr>3.1.3</vt:lpstr>
      <vt:lpstr>3.1.4</vt:lpstr>
      <vt:lpstr>3.1.5</vt:lpstr>
      <vt:lpstr>3.1.6</vt:lpstr>
      <vt:lpstr>'3.1.1'!Área_de_impresión</vt:lpstr>
      <vt:lpstr>'3.1.2'!Área_de_impresión</vt:lpstr>
      <vt:lpstr>'3.1.3'!Área_de_impresión</vt:lpstr>
      <vt:lpstr>'3.1.4'!Área_de_impresión</vt:lpstr>
      <vt:lpstr>'3.1.5'!Área_de_impresión</vt:lpstr>
      <vt:lpstr>'3.1.6'!Área_de_impresión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opazmino</cp:lastModifiedBy>
  <cp:lastPrinted>2010-12-21T15:10:36Z</cp:lastPrinted>
  <dcterms:created xsi:type="dcterms:W3CDTF">2003-06-17T19:14:18Z</dcterms:created>
  <dcterms:modified xsi:type="dcterms:W3CDTF">2011-04-12T20:04:26Z</dcterms:modified>
</cp:coreProperties>
</file>