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12CDBBBE-3502-4FDC-81C5-1A189F7C92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9" i="1" l="1"/>
  <c r="Y23" i="1" s="1"/>
  <c r="Y25" i="1"/>
  <c r="Y9" i="1"/>
  <c r="M29" i="1" l="1"/>
  <c r="M33" i="1"/>
  <c r="M25" i="1"/>
  <c r="M19" i="1"/>
  <c r="M23" i="1" l="1"/>
  <c r="M21" i="1" s="1"/>
  <c r="X29" i="1" l="1"/>
  <c r="X25" i="1"/>
  <c r="X9" i="1"/>
  <c r="X19" i="1" s="1"/>
  <c r="X23" i="1" l="1"/>
</calcChain>
</file>

<file path=xl/sharedStrings.xml><?xml version="1.0" encoding="utf-8"?>
<sst xmlns="http://schemas.openxmlformats.org/spreadsheetml/2006/main" count="48" uniqueCount="48">
  <si>
    <t>2.2.1   SITUACIÓN FINANCIERA DEL PRESUPUESTO DEL GOBIERNO CENTRAL (BASE CAJA)</t>
  </si>
  <si>
    <t>Millones de dólares</t>
  </si>
  <si>
    <t>Concepto   /    Años</t>
  </si>
  <si>
    <t>A.      INGRESOS CORRIENTES Y DE CAPITAL NETOS</t>
  </si>
  <si>
    <t xml:space="preserve">           No petroleros</t>
  </si>
  <si>
    <t xml:space="preserve">           Petroleros</t>
  </si>
  <si>
    <t xml:space="preserve">           Transferencias</t>
  </si>
  <si>
    <t xml:space="preserve">           Entidades y organismos</t>
  </si>
  <si>
    <t xml:space="preserve">           De capital</t>
  </si>
  <si>
    <t>C=(A-B) DEFICIT (-) O SUPERAVIT DE CAJA (+)</t>
  </si>
  <si>
    <t xml:space="preserve"> D.      FINANCIAMIENTO DEL DEFICIT (+) O DISPONIBILIDAD DEL SUPERAVIT (-)</t>
  </si>
  <si>
    <t xml:space="preserve"> </t>
  </si>
  <si>
    <t xml:space="preserve">         1. ENDEUDAMIENTO NETO</t>
  </si>
  <si>
    <t xml:space="preserve">            a. Crédito interno neto</t>
  </si>
  <si>
    <t xml:space="preserve">            b. Crédito externo neto</t>
  </si>
  <si>
    <t xml:space="preserve">            a. Saldo inicial  </t>
  </si>
  <si>
    <t xml:space="preserve">            b. Menos: saldo final</t>
  </si>
  <si>
    <r>
      <t>B.      EGRESOS CORRIENTES Y DE  CAPITAL</t>
    </r>
    <r>
      <rPr>
        <b/>
        <vertAlign val="superscript"/>
        <sz val="14"/>
        <rFont val="Calibri"/>
        <family val="2"/>
      </rPr>
      <t>(1)</t>
    </r>
  </si>
  <si>
    <r>
      <t xml:space="preserve">                 Utilización</t>
    </r>
    <r>
      <rPr>
        <vertAlign val="superscript"/>
        <sz val="14"/>
        <rFont val="Calibri"/>
        <family val="2"/>
      </rPr>
      <t>(2)</t>
    </r>
  </si>
  <si>
    <r>
      <t xml:space="preserve">                 Menos: amortización</t>
    </r>
    <r>
      <rPr>
        <vertAlign val="superscript"/>
        <sz val="14"/>
        <rFont val="Calibri"/>
        <family val="2"/>
      </rPr>
      <t>(3)</t>
    </r>
  </si>
  <si>
    <r>
      <t xml:space="preserve">                 Menos: amortización</t>
    </r>
    <r>
      <rPr>
        <vertAlign val="superscript"/>
        <sz val="14"/>
        <rFont val="Calibri"/>
        <family val="2"/>
      </rPr>
      <t>(4)</t>
    </r>
  </si>
  <si>
    <r>
      <t>2014 (p)</t>
    </r>
    <r>
      <rPr>
        <b/>
        <vertAlign val="superscript"/>
        <sz val="14"/>
        <rFont val="Calibri"/>
        <family val="2"/>
      </rPr>
      <t>(12)</t>
    </r>
  </si>
  <si>
    <r>
      <t xml:space="preserve">                 Utilización</t>
    </r>
    <r>
      <rPr>
        <vertAlign val="superscript"/>
        <sz val="14"/>
        <rFont val="Calibri"/>
        <family val="2"/>
      </rPr>
      <t>(14)</t>
    </r>
  </si>
  <si>
    <r>
      <t>2001</t>
    </r>
    <r>
      <rPr>
        <b/>
        <vertAlign val="superscript"/>
        <sz val="14"/>
        <rFont val="Calibri"/>
        <family val="2"/>
      </rPr>
      <t>(5)</t>
    </r>
  </si>
  <si>
    <r>
      <t>2002</t>
    </r>
    <r>
      <rPr>
        <b/>
        <vertAlign val="superscript"/>
        <sz val="14"/>
        <rFont val="Calibri"/>
        <family val="2"/>
      </rPr>
      <t>(6)</t>
    </r>
  </si>
  <si>
    <r>
      <t>2003</t>
    </r>
    <r>
      <rPr>
        <b/>
        <vertAlign val="superscript"/>
        <sz val="14"/>
        <rFont val="Calibri"/>
        <family val="2"/>
      </rPr>
      <t>(7)</t>
    </r>
  </si>
  <si>
    <r>
      <t>2004</t>
    </r>
    <r>
      <rPr>
        <b/>
        <vertAlign val="superscript"/>
        <sz val="14"/>
        <rFont val="Calibri"/>
        <family val="2"/>
      </rPr>
      <t>(8)</t>
    </r>
  </si>
  <si>
    <r>
      <t>2005</t>
    </r>
    <r>
      <rPr>
        <b/>
        <vertAlign val="superscript"/>
        <sz val="14"/>
        <rFont val="Calibri"/>
        <family val="2"/>
      </rPr>
      <t>(9)</t>
    </r>
  </si>
  <si>
    <r>
      <t>2006</t>
    </r>
    <r>
      <rPr>
        <b/>
        <vertAlign val="superscript"/>
        <sz val="14"/>
        <rFont val="Calibri"/>
        <family val="2"/>
      </rPr>
      <t>(10)</t>
    </r>
  </si>
  <si>
    <r>
      <t>2007</t>
    </r>
    <r>
      <rPr>
        <b/>
        <vertAlign val="superscript"/>
        <sz val="14"/>
        <rFont val="Calibri"/>
        <family val="2"/>
      </rPr>
      <t>(11)</t>
    </r>
  </si>
  <si>
    <r>
      <t xml:space="preserve">(p) Cifras provisionales.
(1) Incluye valores que quedaron pendientes de pago al 31 de diciembre de cada año que se efectivizaron en los ejercicios subsiguientes.
(2) Incluye la negociación de bonos y Certificados de Tesorería y el saldo de préstamos de otras entidades y fondos.
(3) Incluye valores del ejercicio anterior cancelados con recursos del año subsiguiente.
(4) Incluye valores del ejercicio anterior cancelados con recursos del año subsiguiente; y los costos por la venta anticipada de petróleo.
(5) Se reprocesa en función de la Liquidación Definitiva de Ingresos y Egresos del Gobierno Central 2001, en conformidad al Acuerdo Ministerial 012 del 10 de enero de 2003.
(6) Se reprocesa en función de la Liquidación Definitiva de Ingresos y Egresos del Gobierno Central 2002, en conformidad al Acuerdo Ministerial 332 del 31 de diciembre de 2003.
(7) Se reprocesa en función de la Liquidación Definitiva de Ingresos y Egresos del Gobierno Central 2003, en conformidad al Acuerdo Ministerial 112 del 11 de mayo de 2004.
(8) Se reprocesa en función de la Liquidación Definitiva de Ingresos y Egresos del Gobierno Central 2004, en conformidad al Acuerdo Ministerial 184 del 24 de agosto de 2005.
(9) Se reprocesa en función de la Liquidación Definitiva de Ingresos y Egresos del Gobierno Central 2005, en conformidad al Acuerdo Ministerial 320 del 12 de septiembre de 2006.
(10) Se reprocesa en función de la Liquidación Definitiva de Ingresos y Egresos del Gobierno Central 2006, en conformidad al Acuerdo Ministerial 207 del 29 de junio de 2007.
(11) Se reprocesa en función de la Liquidación Definitiva de Ingresos y Egresos del Gobierno Central 2007. (Acuerdo Ministerial 367 del 7 de noviembre de 2008).
(12) Cifras actualizadas del Gobierno Central en base a los datos del sistema de administración financiera eSIGEF del Ministerio de Economía y Finanzas.
(13) A partir del año 2011, los datos corresponden a las operaciones de la Administración del Estado.
(14) A partir del año 2009, se incluye dentro de los desembolsos, la venta anticipada de petróleo.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 Ministerio de Economía y Finanzas.</t>
    </r>
  </si>
  <si>
    <t xml:space="preserve">         2. UTILIZACION (+) O ACUMULACION (-) DE SALDOS DE CAJA</t>
  </si>
  <si>
    <r>
      <t>2008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</si>
  <si>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</si>
  <si>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</si>
  <si>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(12)(13)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</si>
  <si>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</si>
  <si>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</si>
  <si>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</si>
  <si>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</si>
  <si>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</si>
  <si>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</si>
  <si>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</si>
  <si>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</si>
  <si>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</si>
  <si>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</si>
  <si>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r>
      <t>2023</t>
    </r>
    <r>
      <rPr>
        <b/>
        <vertAlign val="superscript"/>
        <sz val="14"/>
        <rFont val="Calibri"/>
        <family val="2"/>
      </rPr>
      <t>(12)</t>
    </r>
    <r>
      <rPr>
        <b/>
        <sz val="12"/>
        <rFont val="Calibri"/>
        <family val="2"/>
      </rPr>
      <t>(p)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</si>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</sst>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_);\(0\)"/>
    <numFmt numFmtId="165" formatCode="#,##0.0"/>
    <numFmt numFmtId="166" formatCode="#,##0.0_);\(#,##0.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  <font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37" fontId="8" fillId="0" borderId="0" xfId="2" applyNumberFormat="1" applyFont="1"/>
    <xf numFmtId="37" fontId="8" fillId="0" borderId="0" xfId="2" applyNumberFormat="1" applyFont="1" applyAlignment="1">
      <alignment horizontal="right"/>
    </xf>
    <xf numFmtId="37" fontId="8" fillId="3" borderId="0" xfId="2" applyNumberFormat="1" applyFont="1" applyFill="1" applyAlignment="1">
      <alignment horizontal="right"/>
    </xf>
    <xf numFmtId="4" fontId="7" fillId="0" borderId="0" xfId="2" applyNumberFormat="1" applyFont="1" applyFill="1" applyAlignment="1" applyProtection="1">
      <alignment horizontal="left" wrapText="1"/>
    </xf>
    <xf numFmtId="165" fontId="9" fillId="0" borderId="0" xfId="2" applyNumberFormat="1" applyFont="1" applyFill="1" applyAlignment="1" applyProtection="1">
      <alignment horizontal="right" vertical="center"/>
    </xf>
    <xf numFmtId="165" fontId="9" fillId="3" borderId="0" xfId="2" applyNumberFormat="1" applyFont="1" applyFill="1" applyAlignment="1" applyProtection="1">
      <alignment horizontal="right" vertical="center"/>
    </xf>
    <xf numFmtId="165" fontId="7" fillId="0" borderId="0" xfId="2" applyNumberFormat="1" applyFont="1" applyFill="1" applyAlignment="1">
      <alignment horizontal="right" vertical="center"/>
    </xf>
    <xf numFmtId="166" fontId="8" fillId="0" borderId="0" xfId="2" applyNumberFormat="1" applyFont="1" applyFill="1"/>
    <xf numFmtId="4" fontId="8" fillId="0" borderId="0" xfId="2" applyNumberFormat="1" applyFont="1" applyFill="1"/>
    <xf numFmtId="165" fontId="10" fillId="0" borderId="0" xfId="2" applyNumberFormat="1" applyFont="1" applyFill="1" applyAlignment="1">
      <alignment horizontal="right"/>
    </xf>
    <xf numFmtId="165" fontId="10" fillId="3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37" fontId="8" fillId="0" borderId="0" xfId="2" applyNumberFormat="1" applyFont="1" applyFill="1"/>
    <xf numFmtId="4" fontId="8" fillId="0" borderId="0" xfId="2" applyNumberFormat="1" applyFont="1" applyFill="1" applyAlignment="1" applyProtection="1">
      <alignment horizontal="left"/>
    </xf>
    <xf numFmtId="165" fontId="10" fillId="0" borderId="0" xfId="2" applyNumberFormat="1" applyFont="1" applyFill="1" applyAlignment="1" applyProtection="1">
      <alignment horizontal="right"/>
    </xf>
    <xf numFmtId="165" fontId="10" fillId="3" borderId="0" xfId="2" applyNumberFormat="1" applyFont="1" applyFill="1" applyAlignment="1" applyProtection="1">
      <alignment horizontal="right"/>
    </xf>
    <xf numFmtId="4" fontId="7" fillId="0" borderId="0" xfId="2" applyNumberFormat="1" applyFont="1" applyFill="1" applyAlignment="1" applyProtection="1">
      <alignment horizontal="left"/>
    </xf>
    <xf numFmtId="4" fontId="7" fillId="0" borderId="0" xfId="2" applyNumberFormat="1" applyFont="1" applyFill="1" applyAlignment="1" applyProtection="1">
      <alignment horizontal="left" vertical="center" wrapText="1"/>
    </xf>
    <xf numFmtId="165" fontId="9" fillId="0" borderId="0" xfId="2" applyNumberFormat="1" applyFont="1" applyFill="1" applyAlignment="1">
      <alignment horizontal="right" vertical="center"/>
    </xf>
    <xf numFmtId="165" fontId="9" fillId="3" borderId="0" xfId="2" applyNumberFormat="1" applyFont="1" applyFill="1" applyAlignment="1">
      <alignment horizontal="right" vertical="center"/>
    </xf>
    <xf numFmtId="165" fontId="9" fillId="0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7" fillId="0" borderId="0" xfId="2" applyNumberFormat="1" applyFont="1" applyFill="1" applyAlignment="1">
      <alignment horizontal="right"/>
    </xf>
    <xf numFmtId="165" fontId="10" fillId="0" borderId="0" xfId="1" applyNumberFormat="1" applyFont="1" applyFill="1" applyAlignment="1">
      <alignment horizontal="right"/>
    </xf>
    <xf numFmtId="165" fontId="10" fillId="3" borderId="0" xfId="1" applyNumberFormat="1" applyFont="1" applyFill="1" applyAlignment="1">
      <alignment horizontal="right"/>
    </xf>
    <xf numFmtId="0" fontId="10" fillId="0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37" fontId="8" fillId="0" borderId="0" xfId="2" applyNumberFormat="1" applyFont="1" applyFill="1" applyBorder="1" applyAlignment="1">
      <alignment horizontal="right"/>
    </xf>
    <xf numFmtId="165" fontId="9" fillId="0" borderId="0" xfId="2" applyNumberFormat="1" applyFont="1" applyFill="1" applyBorder="1" applyAlignment="1" applyProtection="1">
      <alignment horizontal="right" vertical="center"/>
    </xf>
    <xf numFmtId="165" fontId="10" fillId="0" borderId="0" xfId="2" applyNumberFormat="1" applyFont="1" applyFill="1" applyBorder="1" applyAlignment="1">
      <alignment horizontal="right"/>
    </xf>
    <xf numFmtId="165" fontId="10" fillId="0" borderId="0" xfId="2" applyNumberFormat="1" applyFont="1" applyFill="1" applyBorder="1" applyAlignment="1" applyProtection="1">
      <alignment horizontal="right"/>
    </xf>
    <xf numFmtId="165" fontId="9" fillId="0" borderId="0" xfId="2" applyNumberFormat="1" applyFont="1" applyFill="1" applyBorder="1" applyAlignment="1">
      <alignment horizontal="right" vertical="center"/>
    </xf>
    <xf numFmtId="165" fontId="9" fillId="0" borderId="0" xfId="2" applyNumberFormat="1" applyFont="1" applyFill="1" applyBorder="1" applyAlignment="1">
      <alignment horizontal="right"/>
    </xf>
    <xf numFmtId="165" fontId="10" fillId="0" borderId="0" xfId="1" applyNumberFormat="1" applyFont="1" applyFill="1" applyBorder="1" applyAlignment="1">
      <alignment horizontal="right"/>
    </xf>
    <xf numFmtId="37" fontId="8" fillId="0" borderId="0" xfId="2" applyNumberFormat="1" applyFont="1" applyFill="1" applyAlignment="1">
      <alignment horizontal="right"/>
    </xf>
    <xf numFmtId="164" fontId="7" fillId="3" borderId="1" xfId="2" applyNumberFormat="1" applyFont="1" applyFill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/>
    </xf>
    <xf numFmtId="164" fontId="7" fillId="0" borderId="0" xfId="2" applyNumberFormat="1" applyFont="1" applyFill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165" fontId="0" fillId="0" borderId="0" xfId="0" applyNumberFormat="1"/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775319</xdr:colOff>
      <xdr:row>0</xdr:row>
      <xdr:rowOff>35720</xdr:rowOff>
    </xdr:from>
    <xdr:to>
      <xdr:col>24</xdr:col>
      <xdr:colOff>669143</xdr:colOff>
      <xdr:row>4</xdr:row>
      <xdr:rowOff>202406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68819" y="35720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416720</xdr:colOff>
      <xdr:row>4</xdr:row>
      <xdr:rowOff>71438</xdr:rowOff>
    </xdr:from>
    <xdr:to>
      <xdr:col>0</xdr:col>
      <xdr:colOff>821532</xdr:colOff>
      <xdr:row>5</xdr:row>
      <xdr:rowOff>153083</xdr:rowOff>
    </xdr:to>
    <xdr:pic>
      <xdr:nvPicPr>
        <xdr:cNvPr id="7" name="Imagen 6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63F0E317-B19D-47F7-88AE-B36D4D1EE2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16720" y="964407"/>
          <a:ext cx="404812" cy="307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4"/>
  <sheetViews>
    <sheetView showGridLines="0" tabSelected="1" zoomScale="80" zoomScaleNormal="80" workbookViewId="0">
      <pane xSplit="1" ySplit="7" topLeftCell="B23" activePane="bottomRight" state="frozen"/>
      <selection activeCell="B8" sqref="B8"/>
      <selection pane="topRight" activeCell="B8" sqref="B8"/>
      <selection pane="bottomLeft" activeCell="B8" sqref="B8"/>
      <selection pane="bottomRight" activeCell="U7" sqref="U7"/>
    </sheetView>
  </sheetViews>
  <sheetFormatPr baseColWidth="10" defaultRowHeight="15" x14ac:dyDescent="0.25"/>
  <cols>
    <col min="1" max="1" width="47.5703125" customWidth="1"/>
    <col min="2" max="12" width="15.85546875" customWidth="1"/>
    <col min="13" max="13" width="14.85546875" bestFit="1" customWidth="1"/>
    <col min="14" max="25" width="15.7109375" style="40" customWidth="1"/>
    <col min="26" max="16384" width="11.42578125" style="40"/>
  </cols>
  <sheetData>
    <row r="1" spans="1:25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5" customFormat="1" ht="20.25" x14ac:dyDescent="0.3">
      <c r="A2" s="4" t="s">
        <v>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9.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11" customFormat="1" ht="21" x14ac:dyDescent="0.25">
      <c r="A7" s="10" t="s">
        <v>2</v>
      </c>
      <c r="B7" s="49">
        <v>2000</v>
      </c>
      <c r="C7" s="52" t="s">
        <v>23</v>
      </c>
      <c r="D7" s="49" t="s">
        <v>24</v>
      </c>
      <c r="E7" s="52" t="s">
        <v>25</v>
      </c>
      <c r="F7" s="49" t="s">
        <v>26</v>
      </c>
      <c r="G7" s="52" t="s">
        <v>27</v>
      </c>
      <c r="H7" s="49" t="s">
        <v>28</v>
      </c>
      <c r="I7" s="52" t="s">
        <v>29</v>
      </c>
      <c r="J7" s="50" t="s">
        <v>32</v>
      </c>
      <c r="K7" s="50" t="s">
        <v>33</v>
      </c>
      <c r="L7" s="50" t="s">
        <v>34</v>
      </c>
      <c r="M7" s="50" t="s">
        <v>35</v>
      </c>
      <c r="N7" s="50" t="s">
        <v>36</v>
      </c>
      <c r="O7" s="49" t="s">
        <v>37</v>
      </c>
      <c r="P7" s="50" t="s">
        <v>21</v>
      </c>
      <c r="Q7" s="49" t="s">
        <v>38</v>
      </c>
      <c r="R7" s="50" t="s">
        <v>39</v>
      </c>
      <c r="S7" s="49" t="s">
        <v>40</v>
      </c>
      <c r="T7" s="50" t="s">
        <v>41</v>
      </c>
      <c r="U7" s="49" t="s">
        <v>42</v>
      </c>
      <c r="V7" s="50" t="s">
        <v>43</v>
      </c>
      <c r="W7" s="49" t="s">
        <v>44</v>
      </c>
      <c r="X7" s="51" t="s">
        <v>45</v>
      </c>
      <c r="Y7" s="49" t="s">
        <v>46</v>
      </c>
    </row>
    <row r="8" spans="1:25" s="11" customFormat="1" ht="15.75" x14ac:dyDescent="0.25">
      <c r="B8" s="13"/>
      <c r="D8" s="13"/>
      <c r="F8" s="13"/>
      <c r="H8" s="13"/>
      <c r="J8" s="13"/>
      <c r="L8" s="13"/>
      <c r="M8" s="48"/>
      <c r="N8" s="12"/>
      <c r="O8" s="13"/>
      <c r="P8" s="12"/>
      <c r="Q8" s="13"/>
      <c r="R8" s="12"/>
      <c r="S8" s="13"/>
      <c r="T8" s="12"/>
      <c r="U8" s="13"/>
      <c r="V8" s="12"/>
      <c r="W8" s="13"/>
      <c r="X8" s="41"/>
      <c r="Y8" s="13"/>
    </row>
    <row r="9" spans="1:25" s="18" customFormat="1" ht="30.75" customHeight="1" x14ac:dyDescent="0.25">
      <c r="A9" s="14" t="s">
        <v>3</v>
      </c>
      <c r="B9" s="16">
        <v>3110.9</v>
      </c>
      <c r="C9" s="15">
        <v>3822.8100602897498</v>
      </c>
      <c r="D9" s="16">
        <v>4495.5690000000004</v>
      </c>
      <c r="E9" s="15">
        <v>4761.8</v>
      </c>
      <c r="F9" s="16">
        <v>5460.08</v>
      </c>
      <c r="G9" s="15">
        <v>6243.6657999999998</v>
      </c>
      <c r="H9" s="16">
        <v>7017.3368</v>
      </c>
      <c r="I9" s="15">
        <v>8386.5899999999983</v>
      </c>
      <c r="J9" s="16">
        <v>13633.121897472709</v>
      </c>
      <c r="K9" s="15">
        <v>11582.942513044693</v>
      </c>
      <c r="L9" s="16">
        <v>14063.231834764227</v>
      </c>
      <c r="M9" s="15">
        <v>17670.2724533</v>
      </c>
      <c r="N9" s="15">
        <v>18971.647728560001</v>
      </c>
      <c r="O9" s="16">
        <v>20767.02199239</v>
      </c>
      <c r="P9" s="17">
        <v>18927.262286280002</v>
      </c>
      <c r="Q9" s="16">
        <v>20115.938551720003</v>
      </c>
      <c r="R9" s="17">
        <v>17673.26246392</v>
      </c>
      <c r="S9" s="16">
        <v>17326.108779909995</v>
      </c>
      <c r="T9" s="17">
        <v>19243.873586139998</v>
      </c>
      <c r="U9" s="16">
        <v>18723.585800219997</v>
      </c>
      <c r="V9" s="17">
        <v>14345.352498369999</v>
      </c>
      <c r="W9" s="16">
        <v>18301.394407670003</v>
      </c>
      <c r="X9" s="42">
        <f>X11+X12+X13+X14+X15</f>
        <v>20125.411856059996</v>
      </c>
      <c r="Y9" s="16">
        <f>Y11+Y12+Y13+Y14+Y15</f>
        <v>17972.666723950006</v>
      </c>
    </row>
    <row r="10" spans="1:25" s="23" customFormat="1" ht="15.75" x14ac:dyDescent="0.25">
      <c r="A10" s="19"/>
      <c r="B10" s="21"/>
      <c r="C10" s="20"/>
      <c r="D10" s="21"/>
      <c r="E10" s="20"/>
      <c r="F10" s="21"/>
      <c r="G10" s="20"/>
      <c r="H10" s="21"/>
      <c r="I10" s="20"/>
      <c r="J10" s="21"/>
      <c r="K10" s="20"/>
      <c r="L10" s="21"/>
      <c r="M10" s="20"/>
      <c r="N10" s="20"/>
      <c r="O10" s="21"/>
      <c r="P10" s="22"/>
      <c r="Q10" s="21"/>
      <c r="R10" s="22"/>
      <c r="S10" s="21"/>
      <c r="T10" s="22"/>
      <c r="U10" s="21"/>
      <c r="V10" s="22"/>
      <c r="W10" s="21"/>
      <c r="X10" s="43"/>
      <c r="Y10" s="21"/>
    </row>
    <row r="11" spans="1:25" s="23" customFormat="1" ht="15.75" x14ac:dyDescent="0.25">
      <c r="A11" s="24" t="s">
        <v>4</v>
      </c>
      <c r="B11" s="26">
        <v>1738.9</v>
      </c>
      <c r="C11" s="25">
        <v>2310.7907629213287</v>
      </c>
      <c r="D11" s="26">
        <v>2656.9639999999999</v>
      </c>
      <c r="E11" s="25">
        <v>2751.4139999999998</v>
      </c>
      <c r="F11" s="26">
        <v>3521.34</v>
      </c>
      <c r="G11" s="25">
        <v>4074.6817999999998</v>
      </c>
      <c r="H11" s="26">
        <v>4602.2327999999998</v>
      </c>
      <c r="I11" s="25">
        <v>5339.6639999999989</v>
      </c>
      <c r="J11" s="26">
        <v>7539.0158328073985</v>
      </c>
      <c r="K11" s="25">
        <v>8009.1236907816256</v>
      </c>
      <c r="L11" s="26">
        <v>9290.3443519421162</v>
      </c>
      <c r="M11" s="25">
        <v>10249.322429</v>
      </c>
      <c r="N11" s="25">
        <v>12718.011028839999</v>
      </c>
      <c r="O11" s="26">
        <v>14492.586864109999</v>
      </c>
      <c r="P11" s="22">
        <v>15318.26826662</v>
      </c>
      <c r="Q11" s="26">
        <v>16863.21835078</v>
      </c>
      <c r="R11" s="22">
        <v>15044.96856313</v>
      </c>
      <c r="S11" s="26">
        <v>15010.819819569999</v>
      </c>
      <c r="T11" s="22">
        <v>16305.812970319999</v>
      </c>
      <c r="U11" s="26">
        <v>15683.075393429999</v>
      </c>
      <c r="V11" s="22">
        <v>13155.080518229999</v>
      </c>
      <c r="W11" s="26">
        <v>14953.489199420001</v>
      </c>
      <c r="X11" s="44">
        <v>15954.845184469998</v>
      </c>
      <c r="Y11" s="26">
        <v>15376.865039360004</v>
      </c>
    </row>
    <row r="12" spans="1:25" s="23" customFormat="1" ht="15.75" x14ac:dyDescent="0.25">
      <c r="A12" s="24" t="s">
        <v>5</v>
      </c>
      <c r="B12" s="26">
        <v>1248.8</v>
      </c>
      <c r="C12" s="25">
        <v>1256.0394973684211</v>
      </c>
      <c r="D12" s="26">
        <v>1323.9549999999999</v>
      </c>
      <c r="E12" s="25">
        <v>1555.3920000000001</v>
      </c>
      <c r="F12" s="26">
        <v>1319.4860000000001</v>
      </c>
      <c r="G12" s="25">
        <v>1573.8489999999999</v>
      </c>
      <c r="H12" s="26">
        <v>1519.2850000000001</v>
      </c>
      <c r="I12" s="25">
        <v>1104.0989999999999</v>
      </c>
      <c r="J12" s="26">
        <v>4400.7584334499998</v>
      </c>
      <c r="K12" s="25">
        <v>2298.2021157199997</v>
      </c>
      <c r="L12" s="26">
        <v>3917.2924532200009</v>
      </c>
      <c r="M12" s="25">
        <v>7182.4108665000003</v>
      </c>
      <c r="N12" s="25">
        <v>6064.2964344499987</v>
      </c>
      <c r="O12" s="26">
        <v>6038.8573430599999</v>
      </c>
      <c r="P12" s="22">
        <v>2261.1470245599999</v>
      </c>
      <c r="Q12" s="26">
        <v>2842.3596344900002</v>
      </c>
      <c r="R12" s="22">
        <v>2132.8115637599999</v>
      </c>
      <c r="S12" s="26">
        <v>1754.8460526600002</v>
      </c>
      <c r="T12" s="22">
        <v>2208.4851659800001</v>
      </c>
      <c r="U12" s="26">
        <v>2449.4500626800004</v>
      </c>
      <c r="V12" s="22">
        <v>626.1175838700002</v>
      </c>
      <c r="W12" s="26">
        <v>2733.5229346299998</v>
      </c>
      <c r="X12" s="44">
        <v>3714.37009029</v>
      </c>
      <c r="Y12" s="26">
        <v>1890.4875100599997</v>
      </c>
    </row>
    <row r="13" spans="1:25" s="23" customFormat="1" ht="15.75" x14ac:dyDescent="0.25">
      <c r="A13" s="24" t="s">
        <v>6</v>
      </c>
      <c r="B13" s="26">
        <v>1.6</v>
      </c>
      <c r="C13" s="25">
        <v>21.458800000000004</v>
      </c>
      <c r="D13" s="26">
        <v>124.175</v>
      </c>
      <c r="E13" s="25">
        <v>41.356999999999999</v>
      </c>
      <c r="F13" s="26">
        <v>43.686</v>
      </c>
      <c r="G13" s="25">
        <v>73.296999999999997</v>
      </c>
      <c r="H13" s="26">
        <v>349.65199999999999</v>
      </c>
      <c r="I13" s="25">
        <v>1934.8950000000002</v>
      </c>
      <c r="J13" s="26">
        <v>1693.2969598484992</v>
      </c>
      <c r="K13" s="25">
        <v>974.22892058000002</v>
      </c>
      <c r="L13" s="26">
        <v>324.38777154000002</v>
      </c>
      <c r="M13" s="25">
        <v>163.88052429999999</v>
      </c>
      <c r="N13" s="25">
        <v>107.46888858999999</v>
      </c>
      <c r="O13" s="26">
        <v>171.24796578999999</v>
      </c>
      <c r="P13" s="22">
        <v>1298.5717167599998</v>
      </c>
      <c r="Q13" s="26">
        <v>341.02270256999998</v>
      </c>
      <c r="R13" s="22">
        <v>408.53393750999999</v>
      </c>
      <c r="S13" s="26">
        <v>422.48374316999997</v>
      </c>
      <c r="T13" s="22">
        <v>524.64991319000001</v>
      </c>
      <c r="U13" s="26">
        <v>445.59768584000005</v>
      </c>
      <c r="V13" s="22">
        <v>503.17752038999998</v>
      </c>
      <c r="W13" s="26">
        <v>530.17308352000009</v>
      </c>
      <c r="X13" s="44">
        <v>425.85735839</v>
      </c>
      <c r="Y13" s="26">
        <v>672.0552314900001</v>
      </c>
    </row>
    <row r="14" spans="1:25" s="23" customFormat="1" ht="15.75" x14ac:dyDescent="0.25">
      <c r="A14" s="24" t="s">
        <v>7</v>
      </c>
      <c r="B14" s="26">
        <v>108.3</v>
      </c>
      <c r="C14" s="25">
        <v>93.221000000000004</v>
      </c>
      <c r="D14" s="26">
        <v>390.47500000000002</v>
      </c>
      <c r="E14" s="25">
        <v>413.637</v>
      </c>
      <c r="F14" s="26">
        <v>573.62199999999996</v>
      </c>
      <c r="G14" s="25">
        <v>519.36800000000005</v>
      </c>
      <c r="H14" s="26">
        <v>538.26300000000003</v>
      </c>
      <c r="I14" s="25">
        <v>0</v>
      </c>
      <c r="J14" s="26">
        <v>0</v>
      </c>
      <c r="K14" s="25">
        <v>263.05778596306675</v>
      </c>
      <c r="L14" s="26">
        <v>492.927258062107</v>
      </c>
      <c r="M14" s="25">
        <v>0</v>
      </c>
      <c r="N14" s="25">
        <v>0</v>
      </c>
      <c r="O14" s="26">
        <v>0</v>
      </c>
      <c r="P14" s="22">
        <v>0</v>
      </c>
      <c r="Q14" s="26">
        <v>40.701885309999987</v>
      </c>
      <c r="R14" s="22">
        <v>58.512414719999953</v>
      </c>
      <c r="S14" s="26">
        <v>91.343668419999943</v>
      </c>
      <c r="T14" s="22">
        <v>130.53479035000001</v>
      </c>
      <c r="U14" s="26">
        <v>97.605226299999956</v>
      </c>
      <c r="V14" s="22">
        <v>52.689623239999996</v>
      </c>
      <c r="W14" s="26">
        <v>49.486190010000115</v>
      </c>
      <c r="X14" s="44">
        <v>14.814837170000045</v>
      </c>
      <c r="Y14" s="26">
        <v>5.8968298500000005</v>
      </c>
    </row>
    <row r="15" spans="1:25" s="23" customFormat="1" ht="15.75" x14ac:dyDescent="0.25">
      <c r="A15" s="24" t="s">
        <v>8</v>
      </c>
      <c r="B15" s="26">
        <v>13.2</v>
      </c>
      <c r="C15" s="25">
        <v>141.30000000000001</v>
      </c>
      <c r="D15" s="26">
        <v>0</v>
      </c>
      <c r="E15" s="25">
        <v>0</v>
      </c>
      <c r="F15" s="26">
        <v>1.946</v>
      </c>
      <c r="G15" s="25">
        <v>2.4700000000000002</v>
      </c>
      <c r="H15" s="26">
        <v>7.9039999999999999</v>
      </c>
      <c r="I15" s="25">
        <v>7.9320000000000013</v>
      </c>
      <c r="J15" s="26">
        <v>0</v>
      </c>
      <c r="K15" s="25">
        <v>38.330000000000005</v>
      </c>
      <c r="L15" s="26">
        <v>38.28</v>
      </c>
      <c r="M15" s="25">
        <v>74.658633499999993</v>
      </c>
      <c r="N15" s="25">
        <v>81.871376679999997</v>
      </c>
      <c r="O15" s="26">
        <v>64.329819430000001</v>
      </c>
      <c r="P15" s="22">
        <v>49.27527834</v>
      </c>
      <c r="Q15" s="26">
        <v>28.635978569999999</v>
      </c>
      <c r="R15" s="22">
        <v>28.435984800000004</v>
      </c>
      <c r="S15" s="26">
        <v>46.615496089999994</v>
      </c>
      <c r="T15" s="22">
        <v>74.390746299999989</v>
      </c>
      <c r="U15" s="26">
        <v>47.857431970000007</v>
      </c>
      <c r="V15" s="22">
        <v>8.2872526399999984</v>
      </c>
      <c r="W15" s="26">
        <v>34.723000089999999</v>
      </c>
      <c r="X15" s="44">
        <v>15.52438574</v>
      </c>
      <c r="Y15" s="26">
        <v>27.362113189999999</v>
      </c>
    </row>
    <row r="16" spans="1:25" s="23" customFormat="1" ht="15.75" x14ac:dyDescent="0.25">
      <c r="A16" s="27"/>
      <c r="B16" s="21"/>
      <c r="C16" s="20"/>
      <c r="D16" s="21"/>
      <c r="E16" s="20"/>
      <c r="F16" s="21"/>
      <c r="G16" s="20"/>
      <c r="H16" s="21"/>
      <c r="I16" s="20"/>
      <c r="J16" s="21"/>
      <c r="K16" s="20"/>
      <c r="L16" s="21"/>
      <c r="M16" s="20"/>
      <c r="N16" s="20"/>
      <c r="O16" s="21"/>
      <c r="P16" s="22"/>
      <c r="Q16" s="21"/>
      <c r="R16" s="22"/>
      <c r="S16" s="21"/>
      <c r="T16" s="22"/>
      <c r="U16" s="21"/>
      <c r="V16" s="22"/>
      <c r="W16" s="21"/>
      <c r="X16" s="43"/>
      <c r="Y16" s="21"/>
    </row>
    <row r="17" spans="1:25" s="23" customFormat="1" ht="22.5" customHeight="1" x14ac:dyDescent="0.25">
      <c r="A17" s="28" t="s">
        <v>17</v>
      </c>
      <c r="B17" s="16">
        <v>3134</v>
      </c>
      <c r="C17" s="31">
        <v>4499.4720000000007</v>
      </c>
      <c r="D17" s="16">
        <v>4353.6679999999997</v>
      </c>
      <c r="E17" s="31">
        <v>5082.8459999999995</v>
      </c>
      <c r="F17" s="16">
        <v>5484.5429999999997</v>
      </c>
      <c r="G17" s="31">
        <v>5942.0769999999993</v>
      </c>
      <c r="H17" s="16">
        <v>6699.8009999999977</v>
      </c>
      <c r="I17" s="29">
        <v>8160.7925655599993</v>
      </c>
      <c r="J17" s="16">
        <v>14388.896940078264</v>
      </c>
      <c r="K17" s="29">
        <v>14217.958775852174</v>
      </c>
      <c r="L17" s="16">
        <v>15750.329104283635</v>
      </c>
      <c r="M17" s="15">
        <v>18119.822558700002</v>
      </c>
      <c r="N17" s="15">
        <v>20729.710826029001</v>
      </c>
      <c r="O17" s="16">
        <v>24780.862986044005</v>
      </c>
      <c r="P17" s="17">
        <v>26239.471938068426</v>
      </c>
      <c r="Q17" s="16">
        <v>21784.372814999999</v>
      </c>
      <c r="R17" s="17">
        <v>23010.52862076</v>
      </c>
      <c r="S17" s="16">
        <v>22942.918780110002</v>
      </c>
      <c r="T17" s="17">
        <v>21893.1429193</v>
      </c>
      <c r="U17" s="16">
        <v>21385.215468190003</v>
      </c>
      <c r="V17" s="17">
        <v>19800.824489730003</v>
      </c>
      <c r="W17" s="16">
        <v>19992.007156839998</v>
      </c>
      <c r="X17" s="42">
        <v>21116.520896059999</v>
      </c>
      <c r="Y17" s="16">
        <v>20377.640469890001</v>
      </c>
    </row>
    <row r="18" spans="1:25" s="18" customFormat="1" ht="15.75" x14ac:dyDescent="0.25">
      <c r="A18" s="27"/>
      <c r="B18" s="21"/>
      <c r="D18" s="21"/>
      <c r="F18" s="21"/>
      <c r="H18" s="21"/>
      <c r="J18" s="21"/>
      <c r="L18" s="21"/>
      <c r="M18" s="20"/>
      <c r="N18" s="20"/>
      <c r="O18" s="21"/>
      <c r="P18" s="22"/>
      <c r="Q18" s="21"/>
      <c r="R18" s="22"/>
      <c r="S18" s="21"/>
      <c r="T18" s="22"/>
      <c r="U18" s="21"/>
      <c r="V18" s="22"/>
      <c r="W18" s="21"/>
      <c r="X18" s="43"/>
      <c r="Y18" s="21"/>
    </row>
    <row r="19" spans="1:25" s="18" customFormat="1" ht="31.5" customHeight="1" x14ac:dyDescent="0.25">
      <c r="A19" s="14" t="s">
        <v>9</v>
      </c>
      <c r="B19" s="16">
        <v>-23</v>
      </c>
      <c r="C19" s="15">
        <v>-676.66193971025086</v>
      </c>
      <c r="D19" s="16">
        <v>141.90100000000075</v>
      </c>
      <c r="E19" s="15">
        <v>-321.04600000000028</v>
      </c>
      <c r="F19" s="16">
        <v>-24.462999999999738</v>
      </c>
      <c r="G19" s="15">
        <v>301.58880000000045</v>
      </c>
      <c r="H19" s="16">
        <v>317.53580000000238</v>
      </c>
      <c r="I19" s="15">
        <v>225.80900000000111</v>
      </c>
      <c r="J19" s="16">
        <v>-755.7471078236</v>
      </c>
      <c r="K19" s="15">
        <v>-2635.0162628074781</v>
      </c>
      <c r="L19" s="16">
        <v>-1687.0972695194178</v>
      </c>
      <c r="M19" s="15">
        <f>M9-M17</f>
        <v>-449.55010540000148</v>
      </c>
      <c r="N19" s="15">
        <v>-1758.0630974689993</v>
      </c>
      <c r="O19" s="16">
        <v>-4013.8409936540047</v>
      </c>
      <c r="P19" s="17">
        <v>-7312.2096517884238</v>
      </c>
      <c r="Q19" s="16">
        <v>-1668.4342632799962</v>
      </c>
      <c r="R19" s="17">
        <v>-5337.2661568399999</v>
      </c>
      <c r="S19" s="16">
        <v>-5616.8100002000065</v>
      </c>
      <c r="T19" s="17">
        <v>-2649.2693331600021</v>
      </c>
      <c r="U19" s="16">
        <v>-2661.6296679700063</v>
      </c>
      <c r="V19" s="17">
        <v>-5455.4719913600038</v>
      </c>
      <c r="W19" s="16">
        <v>-1690.6127491699954</v>
      </c>
      <c r="X19" s="42">
        <f>X9-X17</f>
        <v>-991.10904000000301</v>
      </c>
      <c r="Y19" s="16">
        <v>-2404.9737459399948</v>
      </c>
    </row>
    <row r="20" spans="1:25" s="23" customFormat="1" ht="15.75" x14ac:dyDescent="0.25">
      <c r="A20" s="19"/>
      <c r="B20" s="21"/>
      <c r="C20" s="20"/>
      <c r="D20" s="21"/>
      <c r="E20" s="20"/>
      <c r="F20" s="21"/>
      <c r="G20" s="20"/>
      <c r="H20" s="21"/>
      <c r="I20" s="20"/>
      <c r="J20" s="21"/>
      <c r="K20" s="20"/>
      <c r="L20" s="21"/>
      <c r="M20" s="20"/>
      <c r="N20" s="20"/>
      <c r="O20" s="21"/>
      <c r="P20" s="22"/>
      <c r="Q20" s="21"/>
      <c r="R20" s="22"/>
      <c r="S20" s="21"/>
      <c r="T20" s="22"/>
      <c r="U20" s="21"/>
      <c r="V20" s="22"/>
      <c r="W20" s="21"/>
      <c r="X20" s="43"/>
      <c r="Y20" s="21"/>
    </row>
    <row r="21" spans="1:25" s="23" customFormat="1" ht="33" customHeight="1" x14ac:dyDescent="0.25">
      <c r="A21" s="14" t="s">
        <v>10</v>
      </c>
      <c r="B21" s="30">
        <v>23</v>
      </c>
      <c r="C21" s="29">
        <v>676.66193971025098</v>
      </c>
      <c r="D21" s="30">
        <v>-141.90100000000101</v>
      </c>
      <c r="E21" s="29">
        <v>321.04600000000028</v>
      </c>
      <c r="F21" s="30">
        <v>24.462999999999738</v>
      </c>
      <c r="G21" s="29">
        <v>-301.58880000000039</v>
      </c>
      <c r="H21" s="30">
        <v>-317.53580000000238</v>
      </c>
      <c r="I21" s="29">
        <v>-225.8</v>
      </c>
      <c r="J21" s="30">
        <v>755.73467421838302</v>
      </c>
      <c r="K21" s="29">
        <v>2635.0190000000002</v>
      </c>
      <c r="L21" s="30">
        <v>1687.1025001442454</v>
      </c>
      <c r="M21" s="29">
        <f>M23+M33</f>
        <v>449.55523219999986</v>
      </c>
      <c r="N21" s="29">
        <v>1758.0635745899999</v>
      </c>
      <c r="O21" s="30">
        <v>4013.8409936540002</v>
      </c>
      <c r="P21" s="17">
        <v>7312.2096517884202</v>
      </c>
      <c r="Q21" s="30">
        <v>1668.4342632800001</v>
      </c>
      <c r="R21" s="17">
        <v>5337.2661568699987</v>
      </c>
      <c r="S21" s="30">
        <v>5616.8100009000027</v>
      </c>
      <c r="T21" s="17">
        <v>2649.2693331599976</v>
      </c>
      <c r="U21" s="30">
        <v>2661.6296679700008</v>
      </c>
      <c r="V21" s="17">
        <v>5455.4719913600011</v>
      </c>
      <c r="W21" s="30">
        <v>1690.612749169999</v>
      </c>
      <c r="X21" s="45">
        <v>991.10903999999846</v>
      </c>
      <c r="Y21" s="30">
        <v>2404.9737459400003</v>
      </c>
    </row>
    <row r="22" spans="1:25" s="23" customFormat="1" ht="15.75" x14ac:dyDescent="0.25">
      <c r="A22" s="27" t="s">
        <v>11</v>
      </c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0"/>
      <c r="O22" s="21"/>
      <c r="P22" s="22"/>
      <c r="Q22" s="21"/>
      <c r="R22" s="22"/>
      <c r="S22" s="21"/>
      <c r="T22" s="22"/>
      <c r="U22" s="21"/>
      <c r="V22" s="22"/>
      <c r="W22" s="21"/>
      <c r="X22" s="43"/>
      <c r="Y22" s="21"/>
    </row>
    <row r="23" spans="1:25" s="18" customFormat="1" ht="15.75" x14ac:dyDescent="0.25">
      <c r="A23" s="27" t="s">
        <v>12</v>
      </c>
      <c r="B23" s="32">
        <v>390.55254013965072</v>
      </c>
      <c r="C23" s="31">
        <v>114.7760100000001</v>
      </c>
      <c r="D23" s="32">
        <v>-68.738999999999976</v>
      </c>
      <c r="E23" s="31">
        <v>491.63300000000004</v>
      </c>
      <c r="F23" s="32">
        <v>-159.32300000000015</v>
      </c>
      <c r="G23" s="31">
        <v>207.6940000000003</v>
      </c>
      <c r="H23" s="32">
        <v>-1162.3329999999996</v>
      </c>
      <c r="I23" s="31">
        <v>187.15600000000006</v>
      </c>
      <c r="J23" s="32">
        <v>-233.28099999999995</v>
      </c>
      <c r="K23" s="31">
        <v>600.70000000000005</v>
      </c>
      <c r="L23" s="32">
        <v>2256.11972599</v>
      </c>
      <c r="M23" s="31">
        <f>M25+M29</f>
        <v>1265.3052321999999</v>
      </c>
      <c r="N23" s="31">
        <v>2322.3135745899995</v>
      </c>
      <c r="O23" s="32">
        <v>3688.8511630100002</v>
      </c>
      <c r="P23" s="33">
        <v>7561.2631426199987</v>
      </c>
      <c r="Q23" s="32">
        <v>2051.756878539999</v>
      </c>
      <c r="R23" s="33">
        <v>6876.7162576499995</v>
      </c>
      <c r="S23" s="32">
        <v>5246.8209571000025</v>
      </c>
      <c r="T23" s="33">
        <v>2731.8130407199997</v>
      </c>
      <c r="U23" s="32">
        <v>4312.7798870499992</v>
      </c>
      <c r="V23" s="33">
        <v>6329.0599610000008</v>
      </c>
      <c r="W23" s="32">
        <v>2541.98017544</v>
      </c>
      <c r="X23" s="46">
        <f>X25+X29</f>
        <v>2777.8337707199998</v>
      </c>
      <c r="Y23" s="32">
        <f>Y25+Y29</f>
        <v>1311.8476439399999</v>
      </c>
    </row>
    <row r="24" spans="1:25" s="23" customFormat="1" ht="15.75" x14ac:dyDescent="0.25">
      <c r="A24" s="19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0"/>
      <c r="O24" s="21"/>
      <c r="P24" s="22"/>
      <c r="Q24" s="21"/>
      <c r="R24" s="22"/>
      <c r="S24" s="21"/>
      <c r="T24" s="22"/>
      <c r="U24" s="21"/>
      <c r="V24" s="22"/>
      <c r="W24" s="21"/>
      <c r="X24" s="43"/>
      <c r="Y24" s="21"/>
    </row>
    <row r="25" spans="1:25" s="18" customFormat="1" ht="15.75" x14ac:dyDescent="0.25">
      <c r="A25" s="24" t="s">
        <v>13</v>
      </c>
      <c r="B25" s="26">
        <v>177.1</v>
      </c>
      <c r="C25" s="25">
        <v>72.276009999999985</v>
      </c>
      <c r="D25" s="26">
        <v>52.184000000000083</v>
      </c>
      <c r="E25" s="25">
        <v>258.12</v>
      </c>
      <c r="F25" s="26">
        <v>279.34299999999985</v>
      </c>
      <c r="G25" s="25">
        <v>768.04800000000023</v>
      </c>
      <c r="H25" s="26">
        <v>-421.98899999999992</v>
      </c>
      <c r="I25" s="25">
        <v>-68.067999999999984</v>
      </c>
      <c r="J25" s="26">
        <v>405.12899999999996</v>
      </c>
      <c r="K25" s="25">
        <v>299.23899999999998</v>
      </c>
      <c r="L25" s="26">
        <v>1822.7327650000002</v>
      </c>
      <c r="M25" s="25">
        <f>M26-M27</f>
        <v>-117.20067719999997</v>
      </c>
      <c r="N25" s="25">
        <v>1647.7271585799995</v>
      </c>
      <c r="O25" s="26">
        <v>1218.93927156</v>
      </c>
      <c r="P25" s="22">
        <v>2062.7295938399989</v>
      </c>
      <c r="Q25" s="26">
        <v>-823.15480149000018</v>
      </c>
      <c r="R25" s="22">
        <v>3793.5716929499999</v>
      </c>
      <c r="S25" s="26">
        <v>6594.3554887200016</v>
      </c>
      <c r="T25" s="22">
        <v>1944.8056812200002</v>
      </c>
      <c r="U25" s="26">
        <v>3010.6907791400004</v>
      </c>
      <c r="V25" s="22">
        <v>1482.2712600400005</v>
      </c>
      <c r="W25" s="26">
        <v>133.44278063000002</v>
      </c>
      <c r="X25" s="44">
        <f>X26-X27</f>
        <v>772.3368930900001</v>
      </c>
      <c r="Y25" s="26">
        <f>Y26-Y27</f>
        <v>970.40333145000022</v>
      </c>
    </row>
    <row r="26" spans="1:25" s="23" customFormat="1" ht="21" x14ac:dyDescent="0.3">
      <c r="A26" s="24" t="s">
        <v>18</v>
      </c>
      <c r="B26" s="26">
        <v>592.52160013965067</v>
      </c>
      <c r="C26" s="25">
        <v>499.15100999999999</v>
      </c>
      <c r="D26" s="26">
        <v>643.10400000000004</v>
      </c>
      <c r="E26" s="25">
        <v>817.11700000000008</v>
      </c>
      <c r="F26" s="26">
        <v>1358.473</v>
      </c>
      <c r="G26" s="25">
        <v>1857.2349999999999</v>
      </c>
      <c r="H26" s="26">
        <v>947.399</v>
      </c>
      <c r="I26" s="25">
        <v>813.61300000000006</v>
      </c>
      <c r="J26" s="26">
        <v>1690.6399999999999</v>
      </c>
      <c r="K26" s="25">
        <v>595.69800000000009</v>
      </c>
      <c r="L26" s="26">
        <v>2258.9552619999999</v>
      </c>
      <c r="M26" s="25">
        <v>595.2233119</v>
      </c>
      <c r="N26" s="25">
        <v>2129.99667967</v>
      </c>
      <c r="O26" s="26">
        <v>2220.64301922</v>
      </c>
      <c r="P26" s="22">
        <v>4019.9625165099987</v>
      </c>
      <c r="Q26" s="26">
        <v>1222.8128156499999</v>
      </c>
      <c r="R26" s="22">
        <v>6961.6731976600004</v>
      </c>
      <c r="S26" s="26">
        <v>9814.9041594800019</v>
      </c>
      <c r="T26" s="22">
        <v>3716.86947667</v>
      </c>
      <c r="U26" s="26">
        <v>6124.5497899900001</v>
      </c>
      <c r="V26" s="22">
        <v>3400.6266996700006</v>
      </c>
      <c r="W26" s="26">
        <v>2442.8163713599997</v>
      </c>
      <c r="X26" s="44">
        <v>3073.8484386499999</v>
      </c>
      <c r="Y26" s="26">
        <v>3678.9421471300002</v>
      </c>
    </row>
    <row r="27" spans="1:25" s="23" customFormat="1" ht="21" x14ac:dyDescent="0.3">
      <c r="A27" s="24" t="s">
        <v>19</v>
      </c>
      <c r="B27" s="26">
        <v>415.35700000000003</v>
      </c>
      <c r="C27" s="25">
        <v>426.875</v>
      </c>
      <c r="D27" s="26">
        <v>590.91999999999996</v>
      </c>
      <c r="E27" s="25">
        <v>558.99699999999996</v>
      </c>
      <c r="F27" s="26">
        <v>1079.1300000000001</v>
      </c>
      <c r="G27" s="25">
        <v>1089.1869999999999</v>
      </c>
      <c r="H27" s="26">
        <v>1369.3879999999999</v>
      </c>
      <c r="I27" s="25">
        <v>881.68100000000004</v>
      </c>
      <c r="J27" s="26">
        <v>1285.511</v>
      </c>
      <c r="K27" s="25">
        <v>296.459</v>
      </c>
      <c r="L27" s="26">
        <v>436.21249699999998</v>
      </c>
      <c r="M27" s="25">
        <v>712.42398909999997</v>
      </c>
      <c r="N27" s="25">
        <v>482.26952109000013</v>
      </c>
      <c r="O27" s="26">
        <v>1001.7037476600001</v>
      </c>
      <c r="P27" s="22">
        <v>1957.2329226699999</v>
      </c>
      <c r="Q27" s="26">
        <v>2045.9676171400001</v>
      </c>
      <c r="R27" s="22">
        <v>3168.1015047100004</v>
      </c>
      <c r="S27" s="26">
        <v>3220.5486707600003</v>
      </c>
      <c r="T27" s="22">
        <v>1772.0637954499998</v>
      </c>
      <c r="U27" s="26">
        <v>3113.8590108499998</v>
      </c>
      <c r="V27" s="22">
        <v>1918.3554396300001</v>
      </c>
      <c r="W27" s="26">
        <v>2309.3735907299997</v>
      </c>
      <c r="X27" s="44">
        <v>2301.5115455599998</v>
      </c>
      <c r="Y27" s="26">
        <v>2708.53881568</v>
      </c>
    </row>
    <row r="28" spans="1:25" s="23" customFormat="1" ht="15.75" x14ac:dyDescent="0.25">
      <c r="A28" s="19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0"/>
      <c r="O28" s="21"/>
      <c r="P28" s="22"/>
      <c r="Q28" s="21"/>
      <c r="R28" s="22"/>
      <c r="S28" s="21"/>
      <c r="T28" s="22"/>
      <c r="U28" s="21"/>
      <c r="V28" s="22"/>
      <c r="W28" s="21"/>
      <c r="X28" s="43"/>
      <c r="Y28" s="21"/>
    </row>
    <row r="29" spans="1:25" s="18" customFormat="1" ht="15.75" x14ac:dyDescent="0.25">
      <c r="A29" s="24" t="s">
        <v>14</v>
      </c>
      <c r="B29" s="26">
        <v>213.38794000000007</v>
      </c>
      <c r="C29" s="25">
        <v>42.500000000000114</v>
      </c>
      <c r="D29" s="26">
        <v>-120.92300000000006</v>
      </c>
      <c r="E29" s="25">
        <v>233.51300000000003</v>
      </c>
      <c r="F29" s="26">
        <v>-438.666</v>
      </c>
      <c r="G29" s="25">
        <v>-560.35399999999993</v>
      </c>
      <c r="H29" s="26">
        <v>-740.34399999999982</v>
      </c>
      <c r="I29" s="25">
        <v>255.22400000000005</v>
      </c>
      <c r="J29" s="26">
        <v>-638.41</v>
      </c>
      <c r="K29" s="25">
        <v>301.51</v>
      </c>
      <c r="L29" s="26">
        <v>433.37696098999999</v>
      </c>
      <c r="M29" s="25">
        <f>M30-M31</f>
        <v>1382.5059093999998</v>
      </c>
      <c r="N29" s="25">
        <v>674.58641600999999</v>
      </c>
      <c r="O29" s="26">
        <v>2469.9118914500004</v>
      </c>
      <c r="P29" s="22">
        <v>5498.5335487800003</v>
      </c>
      <c r="Q29" s="26">
        <v>2874.9116800299994</v>
      </c>
      <c r="R29" s="22">
        <v>3083.1445646999996</v>
      </c>
      <c r="S29" s="26">
        <v>-1347.5345316199996</v>
      </c>
      <c r="T29" s="22">
        <v>787.00735949999944</v>
      </c>
      <c r="U29" s="26">
        <v>1302.0891079099993</v>
      </c>
      <c r="V29" s="22">
        <v>4846.7887009599999</v>
      </c>
      <c r="W29" s="26">
        <v>2408.53739481</v>
      </c>
      <c r="X29" s="44">
        <f>X30-X31</f>
        <v>2005.4968776299997</v>
      </c>
      <c r="Y29" s="26">
        <f>Y30-Y31</f>
        <v>341.44431248999967</v>
      </c>
    </row>
    <row r="30" spans="1:25" s="23" customFormat="1" ht="21" x14ac:dyDescent="0.3">
      <c r="A30" s="24" t="s">
        <v>22</v>
      </c>
      <c r="B30" s="26">
        <v>698.37444000000005</v>
      </c>
      <c r="C30" s="25">
        <v>604.69500000000005</v>
      </c>
      <c r="D30" s="26">
        <v>440.142</v>
      </c>
      <c r="E30" s="25">
        <v>779.46100000000001</v>
      </c>
      <c r="F30" s="26">
        <v>320.584</v>
      </c>
      <c r="G30" s="25">
        <v>322.92200000000003</v>
      </c>
      <c r="H30" s="26">
        <v>808.06400000000008</v>
      </c>
      <c r="I30" s="25">
        <v>1227.23</v>
      </c>
      <c r="J30" s="26">
        <v>251.21800000000002</v>
      </c>
      <c r="K30" s="25">
        <v>817.59499999999991</v>
      </c>
      <c r="L30" s="26">
        <v>875.58696098999997</v>
      </c>
      <c r="M30" s="25">
        <v>2341.3922278999999</v>
      </c>
      <c r="N30" s="25">
        <v>1715.757838</v>
      </c>
      <c r="O30" s="26">
        <v>3576.7207225699999</v>
      </c>
      <c r="P30" s="22">
        <v>7114.89034851</v>
      </c>
      <c r="Q30" s="26">
        <v>6417.8976058899998</v>
      </c>
      <c r="R30" s="22">
        <v>6118.2373230499998</v>
      </c>
      <c r="S30" s="26">
        <v>2380.2104305100002</v>
      </c>
      <c r="T30" s="22">
        <v>4257.3597927199999</v>
      </c>
      <c r="U30" s="26">
        <v>4243.6627934699991</v>
      </c>
      <c r="V30" s="22">
        <v>7576.01402039</v>
      </c>
      <c r="W30" s="26">
        <v>3619.56673194</v>
      </c>
      <c r="X30" s="44">
        <v>4116.7478019099999</v>
      </c>
      <c r="Y30" s="26">
        <v>2078.1240435199998</v>
      </c>
    </row>
    <row r="31" spans="1:25" s="23" customFormat="1" ht="21" x14ac:dyDescent="0.3">
      <c r="A31" s="24" t="s">
        <v>20</v>
      </c>
      <c r="B31" s="26">
        <v>484.98649999999998</v>
      </c>
      <c r="C31" s="25">
        <v>562.19500000000005</v>
      </c>
      <c r="D31" s="26">
        <v>561.06500000000005</v>
      </c>
      <c r="E31" s="25">
        <v>545.94799999999998</v>
      </c>
      <c r="F31" s="26">
        <v>759.25</v>
      </c>
      <c r="G31" s="25">
        <v>883.27599999999995</v>
      </c>
      <c r="H31" s="26">
        <v>1548.4079999999999</v>
      </c>
      <c r="I31" s="25">
        <v>972.00599999999997</v>
      </c>
      <c r="J31" s="26">
        <v>889.62799999999993</v>
      </c>
      <c r="K31" s="25">
        <v>516.08499999999992</v>
      </c>
      <c r="L31" s="26">
        <v>442.21</v>
      </c>
      <c r="M31" s="25">
        <v>958.88631850000002</v>
      </c>
      <c r="N31" s="25">
        <v>1041.17142199</v>
      </c>
      <c r="O31" s="26">
        <v>1106.8088311199999</v>
      </c>
      <c r="P31" s="22">
        <v>1616.3567997299999</v>
      </c>
      <c r="Q31" s="26">
        <v>3542.9859258600004</v>
      </c>
      <c r="R31" s="22">
        <v>3035.0927583500002</v>
      </c>
      <c r="S31" s="26">
        <v>3727.7449621299997</v>
      </c>
      <c r="T31" s="22">
        <v>3470.3524332200004</v>
      </c>
      <c r="U31" s="26">
        <v>2941.5736855599998</v>
      </c>
      <c r="V31" s="22">
        <v>2729.2253194299997</v>
      </c>
      <c r="W31" s="26">
        <v>1211.0293371299999</v>
      </c>
      <c r="X31" s="44">
        <v>2111.2509242800002</v>
      </c>
      <c r="Y31" s="26">
        <v>1736.6797310300001</v>
      </c>
    </row>
    <row r="32" spans="1:25" s="23" customFormat="1" ht="15.75" x14ac:dyDescent="0.25">
      <c r="A32" s="19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0"/>
      <c r="O32" s="21"/>
      <c r="P32" s="22"/>
      <c r="Q32" s="21"/>
      <c r="R32" s="22"/>
      <c r="S32" s="21"/>
      <c r="T32" s="22"/>
      <c r="U32" s="21"/>
      <c r="V32" s="22"/>
      <c r="W32" s="21"/>
      <c r="X32" s="43"/>
      <c r="Y32" s="21"/>
    </row>
    <row r="33" spans="1:25" s="23" customFormat="1" ht="36" customHeight="1" x14ac:dyDescent="0.25">
      <c r="A33" s="14" t="s">
        <v>31</v>
      </c>
      <c r="B33" s="16">
        <v>-367.49838244373177</v>
      </c>
      <c r="C33" s="15">
        <v>561.9</v>
      </c>
      <c r="D33" s="16">
        <v>-73.162000000000774</v>
      </c>
      <c r="E33" s="15">
        <v>-170.58699999999988</v>
      </c>
      <c r="F33" s="16">
        <v>183.78599999999989</v>
      </c>
      <c r="G33" s="15">
        <v>-509.28280000000069</v>
      </c>
      <c r="H33" s="16">
        <v>844.79719999999725</v>
      </c>
      <c r="I33" s="15">
        <v>-413</v>
      </c>
      <c r="J33" s="16">
        <v>989</v>
      </c>
      <c r="K33" s="15">
        <v>2034.3</v>
      </c>
      <c r="L33" s="16">
        <v>-569.00722584575476</v>
      </c>
      <c r="M33" s="15">
        <f>M35-M36</f>
        <v>-815.75</v>
      </c>
      <c r="N33" s="15">
        <v>-564.25</v>
      </c>
      <c r="O33" s="16">
        <v>324.98983064399903</v>
      </c>
      <c r="P33" s="17">
        <v>-249.05349083156901</v>
      </c>
      <c r="Q33" s="16">
        <v>-383.32261526000002</v>
      </c>
      <c r="R33" s="17">
        <v>-1539.4501007800009</v>
      </c>
      <c r="S33" s="16">
        <v>369.98904710000261</v>
      </c>
      <c r="T33" s="17">
        <v>-82.543707560002105</v>
      </c>
      <c r="U33" s="16">
        <v>-1651.1502190799984</v>
      </c>
      <c r="V33" s="42">
        <v>-873.58796963999998</v>
      </c>
      <c r="W33" s="16">
        <v>-851.36742627000103</v>
      </c>
      <c r="X33" s="42">
        <v>-1786.7247307200014</v>
      </c>
      <c r="Y33" s="16">
        <v>1093.1261020000002</v>
      </c>
    </row>
    <row r="34" spans="1:25" s="23" customFormat="1" ht="15.75" x14ac:dyDescent="0.25">
      <c r="A34" s="19"/>
      <c r="B34" s="21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0"/>
      <c r="O34" s="21"/>
      <c r="P34" s="22"/>
      <c r="Q34" s="21"/>
      <c r="R34" s="22"/>
      <c r="S34" s="21"/>
      <c r="T34" s="22"/>
      <c r="U34" s="21"/>
      <c r="V34" s="22"/>
      <c r="W34" s="21"/>
      <c r="X34" s="43"/>
      <c r="Y34" s="21"/>
    </row>
    <row r="35" spans="1:25" s="23" customFormat="1" ht="15.75" x14ac:dyDescent="0.25">
      <c r="A35" s="24" t="s">
        <v>15</v>
      </c>
      <c r="B35" s="35">
        <v>110.51390826928869</v>
      </c>
      <c r="C35" s="34">
        <v>253.2</v>
      </c>
      <c r="D35" s="35">
        <v>0</v>
      </c>
      <c r="E35" s="34">
        <v>0</v>
      </c>
      <c r="F35" s="35">
        <v>12.019</v>
      </c>
      <c r="G35" s="34">
        <v>11.718</v>
      </c>
      <c r="H35" s="35">
        <v>344.84399999999999</v>
      </c>
      <c r="I35" s="34">
        <v>4.2729999999999997</v>
      </c>
      <c r="J35" s="35">
        <v>724.3</v>
      </c>
      <c r="K35" s="34">
        <v>0</v>
      </c>
      <c r="L35" s="35">
        <v>0</v>
      </c>
      <c r="M35" s="34">
        <v>0</v>
      </c>
      <c r="N35" s="34">
        <v>0</v>
      </c>
      <c r="O35" s="35">
        <v>0</v>
      </c>
      <c r="P35" s="22">
        <v>0</v>
      </c>
      <c r="Q35" s="35">
        <v>0</v>
      </c>
      <c r="R35" s="22">
        <v>0</v>
      </c>
      <c r="S35" s="35">
        <v>0</v>
      </c>
      <c r="T35" s="22">
        <v>0</v>
      </c>
      <c r="U35" s="35">
        <v>0</v>
      </c>
      <c r="V35" s="22">
        <v>0</v>
      </c>
      <c r="W35" s="35">
        <v>0</v>
      </c>
      <c r="X35" s="47">
        <v>0</v>
      </c>
      <c r="Y35" s="35">
        <v>0</v>
      </c>
    </row>
    <row r="36" spans="1:25" s="23" customFormat="1" ht="15.75" x14ac:dyDescent="0.25">
      <c r="A36" s="24" t="s">
        <v>16</v>
      </c>
      <c r="B36" s="35">
        <v>478.01229071302049</v>
      </c>
      <c r="C36" s="34">
        <v>-308.7</v>
      </c>
      <c r="D36" s="35">
        <v>73.162000000000774</v>
      </c>
      <c r="E36" s="34">
        <v>170.58699999999999</v>
      </c>
      <c r="F36" s="35">
        <v>-171.76699999999988</v>
      </c>
      <c r="G36" s="34">
        <v>521.00080000000071</v>
      </c>
      <c r="H36" s="35">
        <v>-499.9531999999972</v>
      </c>
      <c r="I36" s="34">
        <v>467.01900000000001</v>
      </c>
      <c r="J36" s="35">
        <v>-264.64999999999998</v>
      </c>
      <c r="K36" s="34">
        <v>-2034.3</v>
      </c>
      <c r="L36" s="35">
        <v>569.02722584575508</v>
      </c>
      <c r="M36" s="34">
        <v>815.75</v>
      </c>
      <c r="N36" s="34">
        <v>564.25</v>
      </c>
      <c r="O36" s="35">
        <v>-324.98983064399903</v>
      </c>
      <c r="P36" s="22">
        <v>249.05349083156901</v>
      </c>
      <c r="Q36" s="35">
        <v>383.32261526000002</v>
      </c>
      <c r="R36" s="22">
        <v>1539.4501007800009</v>
      </c>
      <c r="S36" s="35">
        <v>-369.98904710000301</v>
      </c>
      <c r="T36" s="22">
        <v>82.543707560002105</v>
      </c>
      <c r="U36" s="35">
        <v>1651.1502190799986</v>
      </c>
      <c r="V36" s="22">
        <v>873.58796963999998</v>
      </c>
      <c r="W36" s="35">
        <v>851.36742627000103</v>
      </c>
      <c r="X36" s="47">
        <v>1786.72473072</v>
      </c>
      <c r="Y36" s="35">
        <v>-1093.1261019999999</v>
      </c>
    </row>
    <row r="37" spans="1:25" s="39" customFormat="1" ht="15.75" x14ac:dyDescent="0.25">
      <c r="A37" s="36"/>
      <c r="B37" s="38"/>
      <c r="C37" s="36"/>
      <c r="D37" s="38"/>
      <c r="E37" s="36"/>
      <c r="F37" s="38"/>
      <c r="G37" s="36"/>
      <c r="H37" s="38"/>
      <c r="I37" s="36"/>
      <c r="J37" s="38"/>
      <c r="K37" s="36"/>
      <c r="L37" s="38"/>
      <c r="M37" s="37"/>
      <c r="N37" s="37"/>
      <c r="O37" s="38"/>
      <c r="P37" s="37"/>
      <c r="Q37" s="38"/>
      <c r="R37" s="37"/>
      <c r="S37" s="38"/>
      <c r="T37" s="37"/>
      <c r="U37" s="38"/>
      <c r="V37" s="37"/>
      <c r="W37" s="38"/>
      <c r="X37" s="37"/>
      <c r="Y37" s="38"/>
    </row>
    <row r="39" spans="1:25" ht="263.25" customHeight="1" x14ac:dyDescent="0.25">
      <c r="A39" s="55" t="s">
        <v>30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4"/>
    </row>
    <row r="40" spans="1:25" x14ac:dyDescent="0.25">
      <c r="M40" s="53"/>
      <c r="N40" s="53"/>
    </row>
    <row r="41" spans="1:25" x14ac:dyDescent="0.25">
      <c r="M41" s="53"/>
      <c r="N41" s="53"/>
    </row>
    <row r="42" spans="1:25" x14ac:dyDescent="0.25"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</row>
    <row r="44" spans="1:25" x14ac:dyDescent="0.25"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</row>
  </sheetData>
  <mergeCells count="1">
    <mergeCell ref="A39:X3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2022-07-18T16:59:01Z</dcterms:created>
  <dcterms:modified xsi:type="dcterms:W3CDTF">2024-09-03T23:03:09Z</dcterms:modified>
</cp:coreProperties>
</file>