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565A1366-0BF8-4C0E-910C-CAC7CDD43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1" l="1"/>
  <c r="Z16" i="1"/>
  <c r="Z21" i="1"/>
  <c r="Z19" i="1" s="1"/>
  <c r="Z27" i="1"/>
  <c r="Z31" i="1"/>
  <c r="Z40" i="1"/>
  <c r="Z45" i="1"/>
  <c r="Z47" i="1"/>
  <c r="Z51" i="1"/>
  <c r="Z55" i="1"/>
  <c r="Z60" i="1"/>
  <c r="Z67" i="1"/>
  <c r="Z73" i="1"/>
  <c r="Y14" i="1"/>
  <c r="Y16" i="1"/>
  <c r="Y21" i="1"/>
  <c r="Y19" i="1" s="1"/>
  <c r="Y27" i="1"/>
  <c r="Y31" i="1"/>
  <c r="Y40" i="1"/>
  <c r="Y45" i="1"/>
  <c r="Y47" i="1"/>
  <c r="Y51" i="1"/>
  <c r="Y55" i="1"/>
  <c r="Y60" i="1"/>
  <c r="Y67" i="1"/>
  <c r="Y73" i="1"/>
  <c r="X73" i="1"/>
  <c r="X67" i="1"/>
  <c r="X60" i="1"/>
  <c r="X55" i="1"/>
  <c r="X51" i="1"/>
  <c r="X47" i="1"/>
  <c r="X45" i="1"/>
  <c r="X40" i="1"/>
  <c r="X31" i="1"/>
  <c r="X27" i="1"/>
  <c r="X21" i="1"/>
  <c r="X19" i="1" s="1"/>
  <c r="X16" i="1"/>
  <c r="X14" i="1"/>
  <c r="Z50" i="1" l="1"/>
  <c r="Z39" i="1"/>
  <c r="Z13" i="1"/>
  <c r="Z12" i="1" s="1"/>
  <c r="Y50" i="1"/>
  <c r="Y39" i="1"/>
  <c r="Y13" i="1"/>
  <c r="Y12" i="1" s="1"/>
  <c r="X13" i="1"/>
  <c r="X39" i="1"/>
  <c r="X50" i="1"/>
  <c r="Z10" i="1" l="1"/>
  <c r="Z8" i="1" s="1"/>
  <c r="Z80" i="1" s="1"/>
  <c r="Y10" i="1"/>
  <c r="Y8" i="1" s="1"/>
  <c r="Y80" i="1" s="1"/>
  <c r="X12" i="1"/>
  <c r="X10" i="1" s="1"/>
  <c r="X8" i="1" s="1"/>
  <c r="X80" i="1" s="1"/>
</calcChain>
</file>

<file path=xl/sharedStrings.xml><?xml version="1.0" encoding="utf-8"?>
<sst xmlns="http://schemas.openxmlformats.org/spreadsheetml/2006/main" count="92" uniqueCount="91">
  <si>
    <t>2.2.3    INGRESOS DEL PRESUPUESTO DEL GOBIERNO CENTRAL (BASE CAJA)</t>
  </si>
  <si>
    <t>Millones de dólares</t>
  </si>
  <si>
    <t>Concepto   /    Años</t>
  </si>
  <si>
    <t>I.    INGRESOS CORRIENTES Y DE CAPITAL NETOS (II+III+IV)</t>
  </si>
  <si>
    <t>II.    (1+2+3) INGRESOS CORRIENTES BRUTOS</t>
  </si>
  <si>
    <t xml:space="preserve">      1. INGRESOS CORRIENTES NO PETROLEROS</t>
  </si>
  <si>
    <t xml:space="preserve">      a. TRIBUTARIOS</t>
  </si>
  <si>
    <t xml:space="preserve">         A LA RENTA</t>
  </si>
  <si>
    <t xml:space="preserve">                A la Renta Global </t>
  </si>
  <si>
    <t xml:space="preserve">         SOBRE LA PROPIEDAD</t>
  </si>
  <si>
    <t xml:space="preserve">               Impuesto anual a los vehículos motorizados de  transporte terrestre (50%)</t>
  </si>
  <si>
    <t xml:space="preserve">               Otros impuestos sobre la propiedad</t>
  </si>
  <si>
    <t xml:space="preserve">        SOBRE BIENES Y SERVICIOS</t>
  </si>
  <si>
    <t xml:space="preserve">             Impuesto al valor agregado (IVA)</t>
  </si>
  <si>
    <t xml:space="preserve">             A los consumos especiales (ICE)</t>
  </si>
  <si>
    <t xml:space="preserve">               Cigarrillos</t>
  </si>
  <si>
    <t xml:space="preserve">               Cervezas</t>
  </si>
  <si>
    <t xml:space="preserve">               Bebidas gaseosas</t>
  </si>
  <si>
    <t xml:space="preserve">               Alcohol y productos alcohólicos distintos de la cerveza</t>
  </si>
  <si>
    <t xml:space="preserve">               Consumos Selectivos</t>
  </si>
  <si>
    <t xml:space="preserve">        SOBRE EL COMERCIO Y TRANSACCIONES INTERNACIONALES</t>
  </si>
  <si>
    <t xml:space="preserve">             Arancelarios a las importaciones </t>
  </si>
  <si>
    <t xml:space="preserve">             A la salida del país por vía aérea  (U.S.$ 20)</t>
  </si>
  <si>
    <t xml:space="preserve">        OTROS IMPUESTOS, MULTAS E  INTERESES</t>
  </si>
  <si>
    <t xml:space="preserve">             A las operaciones de crédito en moneda nacional</t>
  </si>
  <si>
    <t xml:space="preserve">             Multas tributarias</t>
  </si>
  <si>
    <t xml:space="preserve">             Interés por mora tributaria</t>
  </si>
  <si>
    <t xml:space="preserve">             1% sobre valor del contrato de construcción suscrito por entidades del sector  público (Ing. civiles)</t>
  </si>
  <si>
    <t xml:space="preserve">             Otros impuestos</t>
  </si>
  <si>
    <t xml:space="preserve">      b.  NO TRIBUTARIOS</t>
  </si>
  <si>
    <t xml:space="preserve">           TASAS</t>
  </si>
  <si>
    <t xml:space="preserve">             Tasas aduaneras</t>
  </si>
  <si>
    <t xml:space="preserve">             Derechos consulares</t>
  </si>
  <si>
    <t xml:space="preserve">             Otras Tasas </t>
  </si>
  <si>
    <t xml:space="preserve">         CONCESION DE CERTIFICADOS, LICENCIAS,</t>
  </si>
  <si>
    <t xml:space="preserve">         PATENTES, ETC.</t>
  </si>
  <si>
    <t xml:space="preserve">             Pasaportes toda clase, certificados  especiales</t>
  </si>
  <si>
    <t xml:space="preserve">         OTROS NO TRIBUTARIOS</t>
  </si>
  <si>
    <t xml:space="preserve">             No especificados </t>
  </si>
  <si>
    <t xml:space="preserve">      2. INGRESOS PETROLEROS</t>
  </si>
  <si>
    <t xml:space="preserve">           Sobre la renta y las utilidades</t>
  </si>
  <si>
    <t xml:space="preserve">           Sobre el comercio y las transacciones</t>
  </si>
  <si>
    <t xml:space="preserve">           internacionales</t>
  </si>
  <si>
    <t xml:space="preserve">      b. NO TRIBUTARIOS</t>
  </si>
  <si>
    <t xml:space="preserve">           Sobre la propiedad</t>
  </si>
  <si>
    <t xml:space="preserve">           Venta de hidrocarburos y derivados</t>
  </si>
  <si>
    <t xml:space="preserve">           Otros ingresos no tributarios petroleros</t>
  </si>
  <si>
    <t xml:space="preserve">      3. TRANSFERENCIAS</t>
  </si>
  <si>
    <t xml:space="preserve">           Comisión de Tránsito del Guayas</t>
  </si>
  <si>
    <t xml:space="preserve">           Aporte entidades financieras públicas</t>
  </si>
  <si>
    <t xml:space="preserve">           Otras entidades públicas</t>
  </si>
  <si>
    <t>III.  INGRESOS DE ENTIDADES Y ORGANISMOS</t>
  </si>
  <si>
    <t>IV.  INGRESOS DE CAPITAL</t>
  </si>
  <si>
    <t xml:space="preserve">      Venta de activos</t>
  </si>
  <si>
    <t xml:space="preserve">      FEIREP</t>
  </si>
  <si>
    <t xml:space="preserve">      FEP</t>
  </si>
  <si>
    <t xml:space="preserve">      Otros Ingresos de Capital</t>
  </si>
  <si>
    <t>V. FINANCIAMIENTO</t>
  </si>
  <si>
    <t>VI.    SALDO INICIAL DE CAJA</t>
  </si>
  <si>
    <t>VII.   TOTAL (I+V+VI)</t>
  </si>
  <si>
    <t>Bonos y certificados de Tesorería</t>
  </si>
  <si>
    <t>Préstamos de otras entidades y fondos</t>
  </si>
  <si>
    <t>Préstamos externos</t>
  </si>
  <si>
    <r>
      <t xml:space="preserve">(p) Provisional
(1)  Desde 1998 corresponde a la recaudación por Tarifa de salvaguardia.
(2)  A partir de 1999 se crea el Impuesto a la Circulación de Capitales según RO No 78 de 1 de diciembre de 1998, y lo derogan en el Art. 214 de la Ley de Promoción de Inversión y participación ciudadana (Trole II), entrando en vigencia el 1 de enero de 2001.
(3) Se reprocesa en función de la Liquidación Definitiva de Ingresos y Egresos del Gobierno Central 2001, en conformidad al Acuerdo Ministerial 012 del 10 de enero de 2003.
(4) Se reprocesa en función de la Liquidación Definitiva de Ingresos y Egresos del Gobierno Central 2002, en conformidad al Acuerdo Ministerial 332 del 31 de diciembre de 2003.
(5) Se reprocesa en función de la Liquidación Definitiva de Ingresos y Egresos del Gobierno Central 2003, en conformidad al Acuerdo Ministerial 112 del 11 de mayo de 2004.
(6) Se reprocesa en función de la Liquidación Definitiva de Ingresos y Egresos del Gobierno Central 2004, en conformidad al Acuerdo Ministerial 184 del 24 de agosto de 2005.
(7) Se reprocesa en función de la Liquidación Definitiva de Ingresos y Egresos del Gobierno Central 2005, en conformidad al Acuerdo Ministerial 320 del 12 de septiembre de 2006.
(8) Se reprocesa en función de la Liquidación Definitiva de Ingresos y Egresos del Gobierno Central 2006, en conformidad al Acuerdo Ministerial 207 del 29 de junio de 2007.
(9) Liquidación Definitiva de Ingresos y Egresos del Gobierno Central 2007. (Acuerdo Ministerial 367 del 7 de noviembre de 2008).
(10) Cifras actualizadas del Gobierno Central en base a los datos del sistema de administración financiera eSIGEF del Ministerio de Economía y Finanzas.
(11) A partir del año 2011, los datos corresponden a las operaciones de la Administración del Estado.
</t>
    </r>
    <r>
      <rPr>
        <b/>
        <sz val="12"/>
        <color theme="1"/>
        <rFont val="Calibri"/>
        <family val="2"/>
        <scheme val="minor"/>
      </rPr>
      <t xml:space="preserve">Fuente: </t>
    </r>
    <r>
      <rPr>
        <sz val="12"/>
        <color theme="1"/>
        <rFont val="Calibri"/>
        <family val="2"/>
        <scheme val="minor"/>
      </rPr>
      <t xml:space="preserve"> Ministerio de Economía y Finanzas.</t>
    </r>
  </si>
  <si>
    <r>
      <t>2001</t>
    </r>
    <r>
      <rPr>
        <b/>
        <vertAlign val="superscript"/>
        <sz val="14"/>
        <rFont val="Calibri"/>
        <family val="2"/>
      </rPr>
      <t>(3)</t>
    </r>
  </si>
  <si>
    <r>
      <t>2002</t>
    </r>
    <r>
      <rPr>
        <b/>
        <vertAlign val="superscript"/>
        <sz val="14"/>
        <rFont val="Calibri"/>
        <family val="2"/>
      </rPr>
      <t>(4)</t>
    </r>
  </si>
  <si>
    <r>
      <t>2003</t>
    </r>
    <r>
      <rPr>
        <b/>
        <vertAlign val="superscript"/>
        <sz val="14"/>
        <rFont val="Calibri"/>
        <family val="2"/>
      </rPr>
      <t>(5)</t>
    </r>
  </si>
  <si>
    <r>
      <t>2004</t>
    </r>
    <r>
      <rPr>
        <b/>
        <vertAlign val="superscript"/>
        <sz val="14"/>
        <rFont val="Calibri"/>
        <family val="2"/>
      </rPr>
      <t>(6)</t>
    </r>
  </si>
  <si>
    <r>
      <t>2005</t>
    </r>
    <r>
      <rPr>
        <b/>
        <vertAlign val="superscript"/>
        <sz val="14"/>
        <rFont val="Calibri"/>
        <family val="2"/>
      </rPr>
      <t>(7)</t>
    </r>
  </si>
  <si>
    <r>
      <t>2006</t>
    </r>
    <r>
      <rPr>
        <b/>
        <vertAlign val="superscript"/>
        <sz val="14"/>
        <rFont val="Calibri"/>
        <family val="2"/>
      </rPr>
      <t>(8)</t>
    </r>
  </si>
  <si>
    <r>
      <t>2007</t>
    </r>
    <r>
      <rPr>
        <b/>
        <vertAlign val="superscript"/>
        <sz val="14"/>
        <rFont val="Calibri"/>
        <family val="2"/>
      </rPr>
      <t>(9)</t>
    </r>
  </si>
  <si>
    <r>
      <t>2008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</si>
  <si>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2009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</si>
  <si>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2010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</si>
  <si>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2011</t>
    </r>
    <r>
      <rPr>
        <b/>
        <vertAlign val="superscript"/>
        <sz val="14"/>
        <rFont val="Calibri"/>
        <family val="2"/>
      </rPr>
      <t>(10)(11)</t>
    </r>
    <r>
      <rPr>
        <b/>
        <sz val="12"/>
        <rFont val="Calibri"/>
        <family val="2"/>
      </rPr>
      <t>(p)</t>
    </r>
  </si>
  <si>
    <r>
      <t>2012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</si>
  <si>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2013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</si>
  <si>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2014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</si>
  <si>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2015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</si>
  <si>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2016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</si>
  <si>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2017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</si>
  <si>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2018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</si>
  <si>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2019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</si>
  <si>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2020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</si>
  <si>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2021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</si>
  <si>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2022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</si>
  <si>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>2023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</si>
  <si>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r>
      <t xml:space="preserve">             Impuesto a la Salida de Divisas</t>
    </r>
    <r>
      <rPr>
        <vertAlign val="superscript"/>
        <sz val="14"/>
        <rFont val="Calibri"/>
        <family val="2"/>
      </rPr>
      <t>(2)</t>
    </r>
  </si>
  <si>
    <r>
      <t xml:space="preserve">             Recargos de estabilización monetaria</t>
    </r>
    <r>
      <rPr>
        <vertAlign val="superscript"/>
        <sz val="14"/>
        <rFont val="Calibri"/>
        <family val="2"/>
      </rPr>
      <t>(1)</t>
    </r>
  </si>
  <si>
    <r>
      <t>2024</t>
    </r>
    <r>
      <rPr>
        <b/>
        <vertAlign val="superscript"/>
        <sz val="14"/>
        <rFont val="Calibri"/>
        <family val="2"/>
      </rPr>
      <t>(10)</t>
    </r>
    <r>
      <rPr>
        <b/>
        <sz val="12"/>
        <rFont val="Calibri"/>
        <family val="2"/>
      </rPr>
      <t>(p)</t>
    </r>
  </si>
  <si>
    <t>BOLETÍN ANUARIO No.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</si>
</sst>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_);\(0\)"/>
    <numFmt numFmtId="165" formatCode="#,##0.0_);\(#,##0.0\)"/>
    <numFmt numFmtId="166" formatCode="#,##0.0"/>
    <numFmt numFmtId="167" formatCode="#,##0.0_ ;\-#,##0.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sz val="10"/>
      <name val="Courier"/>
      <family val="3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4"/>
      <name val="Calibri"/>
      <family val="2"/>
    </font>
    <font>
      <b/>
      <sz val="12"/>
      <name val="Calibri"/>
      <family val="2"/>
      <scheme val="minor"/>
    </font>
    <font>
      <vertAlign val="superscript"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left" indent="5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left" indent="5"/>
    </xf>
    <xf numFmtId="0" fontId="3" fillId="0" borderId="0" xfId="0" applyFont="1"/>
    <xf numFmtId="0" fontId="4" fillId="2" borderId="0" xfId="0" applyFont="1" applyFill="1" applyAlignment="1">
      <alignment horizontal="left" indent="5"/>
    </xf>
    <xf numFmtId="0" fontId="4" fillId="0" borderId="0" xfId="0" applyFont="1"/>
    <xf numFmtId="0" fontId="5" fillId="2" borderId="0" xfId="0" applyFont="1" applyFill="1" applyAlignment="1">
      <alignment horizontal="left" indent="5"/>
    </xf>
    <xf numFmtId="0" fontId="5" fillId="0" borderId="0" xfId="0" applyFont="1"/>
    <xf numFmtId="37" fontId="7" fillId="0" borderId="1" xfId="2" applyNumberFormat="1" applyFont="1" applyFill="1" applyBorder="1"/>
    <xf numFmtId="164" fontId="7" fillId="0" borderId="1" xfId="2" applyNumberFormat="1" applyFont="1" applyFill="1" applyBorder="1" applyAlignment="1">
      <alignment horizontal="center"/>
    </xf>
    <xf numFmtId="164" fontId="7" fillId="3" borderId="1" xfId="2" applyNumberFormat="1" applyFont="1" applyFill="1" applyBorder="1" applyAlignment="1">
      <alignment horizontal="center"/>
    </xf>
    <xf numFmtId="37" fontId="8" fillId="0" borderId="0" xfId="2" applyNumberFormat="1" applyFont="1"/>
    <xf numFmtId="37" fontId="8" fillId="0" borderId="0" xfId="2" applyNumberFormat="1" applyFont="1" applyFill="1"/>
    <xf numFmtId="165" fontId="7" fillId="0" borderId="0" xfId="2" applyNumberFormat="1" applyFont="1" applyFill="1" applyAlignment="1" applyProtection="1">
      <alignment horizontal="left"/>
    </xf>
    <xf numFmtId="166" fontId="7" fillId="0" borderId="0" xfId="2" applyNumberFormat="1" applyFont="1" applyFill="1" applyAlignment="1">
      <alignment horizontal="right" vertical="center"/>
    </xf>
    <xf numFmtId="166" fontId="7" fillId="3" borderId="0" xfId="2" applyNumberFormat="1" applyFont="1" applyFill="1" applyAlignment="1">
      <alignment horizontal="right" vertical="center"/>
    </xf>
    <xf numFmtId="165" fontId="9" fillId="0" borderId="0" xfId="2" applyNumberFormat="1" applyFont="1" applyFill="1" applyBorder="1"/>
    <xf numFmtId="165" fontId="7" fillId="0" borderId="0" xfId="2" applyNumberFormat="1" applyFont="1" applyFill="1"/>
    <xf numFmtId="166" fontId="8" fillId="0" borderId="0" xfId="2" applyNumberFormat="1" applyFont="1" applyFill="1" applyBorder="1" applyAlignment="1">
      <alignment horizontal="right" vertical="center"/>
    </xf>
    <xf numFmtId="37" fontId="8" fillId="0" borderId="0" xfId="2" applyNumberFormat="1" applyFont="1" applyFill="1" applyAlignment="1" applyProtection="1">
      <alignment horizontal="left"/>
    </xf>
    <xf numFmtId="166" fontId="8" fillId="0" borderId="0" xfId="2" applyNumberFormat="1" applyFont="1" applyFill="1" applyAlignment="1">
      <alignment horizontal="right" vertical="center"/>
    </xf>
    <xf numFmtId="166" fontId="8" fillId="3" borderId="0" xfId="2" applyNumberFormat="1" applyFont="1" applyFill="1" applyBorder="1" applyAlignment="1">
      <alignment horizontal="right" vertical="center"/>
    </xf>
    <xf numFmtId="37" fontId="9" fillId="0" borderId="0" xfId="2" applyNumberFormat="1" applyFont="1" applyFill="1" applyBorder="1"/>
    <xf numFmtId="37" fontId="8" fillId="0" borderId="0" xfId="2" applyNumberFormat="1" applyFont="1" applyFill="1" applyAlignment="1" applyProtection="1">
      <alignment horizontal="left" wrapText="1"/>
    </xf>
    <xf numFmtId="166" fontId="8" fillId="0" borderId="0" xfId="1" applyNumberFormat="1" applyFont="1" applyFill="1" applyAlignment="1">
      <alignment horizontal="right" vertical="center"/>
    </xf>
    <xf numFmtId="166" fontId="8" fillId="3" borderId="0" xfId="1" applyNumberFormat="1" applyFont="1" applyFill="1" applyAlignment="1">
      <alignment horizontal="right" vertical="center"/>
    </xf>
    <xf numFmtId="166" fontId="8" fillId="3" borderId="0" xfId="2" applyNumberFormat="1" applyFont="1" applyFill="1" applyAlignment="1">
      <alignment horizontal="right" vertical="center"/>
    </xf>
    <xf numFmtId="37" fontId="7" fillId="0" borderId="0" xfId="2" applyNumberFormat="1" applyFont="1" applyFill="1" applyAlignment="1" applyProtection="1">
      <alignment horizontal="left"/>
    </xf>
    <xf numFmtId="166" fontId="7" fillId="0" borderId="0" xfId="1" applyNumberFormat="1" applyFont="1" applyFill="1" applyAlignment="1">
      <alignment horizontal="right" vertical="center"/>
    </xf>
    <xf numFmtId="166" fontId="7" fillId="3" borderId="0" xfId="1" applyNumberFormat="1" applyFont="1" applyFill="1" applyAlignment="1">
      <alignment horizontal="right" vertical="center"/>
    </xf>
    <xf numFmtId="37" fontId="7" fillId="0" borderId="0" xfId="2" applyNumberFormat="1" applyFont="1" applyFill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justify" vertical="top" wrapText="1"/>
    </xf>
    <xf numFmtId="37" fontId="8" fillId="0" borderId="0" xfId="2" applyNumberFormat="1" applyFont="1" applyFill="1" applyAlignment="1" applyProtection="1">
      <alignment horizontal="left" indent="2"/>
    </xf>
    <xf numFmtId="166" fontId="7" fillId="0" borderId="0" xfId="2" applyNumberFormat="1" applyFont="1" applyFill="1" applyAlignment="1" applyProtection="1">
      <alignment horizontal="right"/>
    </xf>
    <xf numFmtId="166" fontId="7" fillId="0" borderId="0" xfId="2" applyNumberFormat="1" applyFont="1" applyFill="1" applyAlignment="1">
      <alignment horizontal="right"/>
    </xf>
    <xf numFmtId="166" fontId="8" fillId="0" borderId="0" xfId="2" applyNumberFormat="1" applyFont="1" applyFill="1" applyAlignment="1" applyProtection="1">
      <alignment horizontal="right"/>
    </xf>
    <xf numFmtId="166" fontId="8" fillId="0" borderId="0" xfId="2" applyNumberFormat="1" applyFont="1" applyFill="1" applyAlignment="1" applyProtection="1">
      <alignment horizontal="right" wrapText="1"/>
    </xf>
    <xf numFmtId="0" fontId="7" fillId="0" borderId="1" xfId="2" applyNumberFormat="1" applyFont="1" applyFill="1" applyBorder="1" applyAlignment="1">
      <alignment horizontal="center" vertical="center"/>
    </xf>
    <xf numFmtId="167" fontId="7" fillId="0" borderId="0" xfId="2" applyNumberFormat="1" applyFont="1" applyFill="1" applyAlignment="1" applyProtection="1">
      <alignment horizontal="right"/>
    </xf>
    <xf numFmtId="167" fontId="8" fillId="0" borderId="0" xfId="2" applyNumberFormat="1" applyFont="1" applyFill="1" applyAlignment="1" applyProtection="1">
      <alignment horizontal="right"/>
    </xf>
    <xf numFmtId="37" fontId="13" fillId="0" borderId="0" xfId="2" applyNumberFormat="1" applyFont="1" applyFill="1" applyBorder="1"/>
    <xf numFmtId="166" fontId="7" fillId="0" borderId="0" xfId="2" applyNumberFormat="1" applyFont="1" applyFill="1" applyAlignment="1" applyProtection="1"/>
    <xf numFmtId="166" fontId="8" fillId="0" borderId="0" xfId="2" applyNumberFormat="1" applyFont="1" applyFill="1" applyAlignment="1" applyProtection="1"/>
    <xf numFmtId="166" fontId="8" fillId="0" borderId="0" xfId="2" applyNumberFormat="1" applyFont="1" applyFill="1" applyAlignment="1"/>
    <xf numFmtId="167" fontId="7" fillId="0" borderId="0" xfId="2" applyNumberFormat="1" applyFont="1" applyFill="1" applyAlignment="1" applyProtection="1"/>
    <xf numFmtId="167" fontId="7" fillId="0" borderId="0" xfId="2" applyNumberFormat="1" applyFont="1" applyFill="1" applyAlignment="1"/>
    <xf numFmtId="167" fontId="8" fillId="0" borderId="0" xfId="2" applyNumberFormat="1" applyFont="1" applyFill="1" applyAlignment="1" applyProtection="1"/>
    <xf numFmtId="167" fontId="8" fillId="0" borderId="0" xfId="2" applyNumberFormat="1" applyFont="1" applyFill="1" applyAlignment="1"/>
    <xf numFmtId="167" fontId="9" fillId="0" borderId="0" xfId="2" applyNumberFormat="1" applyFont="1" applyFill="1" applyBorder="1"/>
    <xf numFmtId="0" fontId="10" fillId="0" borderId="0" xfId="0" applyFont="1" applyAlignment="1">
      <alignment horizontal="justify" vertical="top" wrapText="1"/>
    </xf>
  </cellXfs>
  <cellStyles count="3">
    <cellStyle name="ANCLAS,REZONES Y SUS PARTES,DE FUNDICION,DE HIERRO O DE ACERO" xfId="2" xr:uid="{00000000-0005-0000-0000-000000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232675</xdr:colOff>
      <xdr:row>5</xdr:row>
      <xdr:rowOff>176812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675" cy="1300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547687</xdr:colOff>
      <xdr:row>0</xdr:row>
      <xdr:rowOff>59531</xdr:rowOff>
    </xdr:from>
    <xdr:ext cx="3969519" cy="1228725"/>
    <xdr:pic>
      <xdr:nvPicPr>
        <xdr:cNvPr id="5" name="Logo">
          <a:extLst>
            <a:ext uri="{FF2B5EF4-FFF2-40B4-BE49-F238E27FC236}">
              <a16:creationId xmlns:a16="http://schemas.microsoft.com/office/drawing/2014/main" id="{38115B23-2A1C-41E1-A651-A2A15405A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920406" y="59531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0</xdr:col>
      <xdr:colOff>440532</xdr:colOff>
      <xdr:row>4</xdr:row>
      <xdr:rowOff>71437</xdr:rowOff>
    </xdr:from>
    <xdr:to>
      <xdr:col>0</xdr:col>
      <xdr:colOff>791762</xdr:colOff>
      <xdr:row>5</xdr:row>
      <xdr:rowOff>107155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D693DDA9-B791-43E3-8726-7FAEC334C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440532" y="964406"/>
          <a:ext cx="351230" cy="261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showGridLines="0" tabSelected="1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A7" sqref="A7"/>
    </sheetView>
  </sheetViews>
  <sheetFormatPr baseColWidth="10" defaultRowHeight="15" x14ac:dyDescent="0.25"/>
  <cols>
    <col min="1" max="1" width="62.42578125" customWidth="1"/>
    <col min="2" max="12" width="19.28515625" customWidth="1"/>
    <col min="13" max="13" width="14.85546875" bestFit="1" customWidth="1"/>
    <col min="14" max="26" width="16.7109375" customWidth="1"/>
  </cols>
  <sheetData>
    <row r="1" spans="1:26" s="3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5" customFormat="1" ht="20.25" x14ac:dyDescent="0.3">
      <c r="A2" s="4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7" customFormat="1" ht="18" x14ac:dyDescent="0.2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9" customFormat="1" ht="18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9" customFormat="1" ht="1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3" customFormat="1" ht="21" x14ac:dyDescent="0.3">
      <c r="A7" s="10" t="s">
        <v>2</v>
      </c>
      <c r="B7" s="12">
        <v>2000</v>
      </c>
      <c r="C7" s="43" t="s">
        <v>64</v>
      </c>
      <c r="D7" s="12" t="s">
        <v>65</v>
      </c>
      <c r="E7" s="43" t="s">
        <v>66</v>
      </c>
      <c r="F7" s="12" t="s">
        <v>67</v>
      </c>
      <c r="G7" s="43" t="s">
        <v>68</v>
      </c>
      <c r="H7" s="12" t="s">
        <v>69</v>
      </c>
      <c r="I7" s="43" t="s">
        <v>70</v>
      </c>
      <c r="J7" s="12" t="s">
        <v>71</v>
      </c>
      <c r="K7" s="12" t="s">
        <v>72</v>
      </c>
      <c r="L7" s="12" t="s">
        <v>73</v>
      </c>
      <c r="M7" s="11" t="s">
        <v>74</v>
      </c>
      <c r="N7" s="12" t="s">
        <v>75</v>
      </c>
      <c r="O7" s="11" t="s">
        <v>76</v>
      </c>
      <c r="P7" s="12" t="s">
        <v>77</v>
      </c>
      <c r="Q7" s="11" t="s">
        <v>78</v>
      </c>
      <c r="R7" s="12" t="s">
        <v>79</v>
      </c>
      <c r="S7" s="11" t="s">
        <v>80</v>
      </c>
      <c r="T7" s="12" t="s">
        <v>81</v>
      </c>
      <c r="U7" s="11" t="s">
        <v>82</v>
      </c>
      <c r="V7" s="12" t="s">
        <v>83</v>
      </c>
      <c r="W7" s="11" t="s">
        <v>84</v>
      </c>
      <c r="X7" s="12" t="s">
        <v>85</v>
      </c>
      <c r="Y7" s="11" t="s">
        <v>86</v>
      </c>
      <c r="Z7" s="12" t="s">
        <v>89</v>
      </c>
    </row>
    <row r="8" spans="1:26" s="18" customFormat="1" ht="15.75" x14ac:dyDescent="0.25">
      <c r="A8" s="15" t="s">
        <v>3</v>
      </c>
      <c r="B8" s="17">
        <v>3110.835415</v>
      </c>
      <c r="C8" s="39">
        <v>3822.7177822897506</v>
      </c>
      <c r="D8" s="17">
        <v>4495.47</v>
      </c>
      <c r="E8" s="39">
        <v>4761.7236000000003</v>
      </c>
      <c r="F8" s="17">
        <v>5460.0569999999998</v>
      </c>
      <c r="G8" s="39">
        <v>6243.6957999999995</v>
      </c>
      <c r="H8" s="17">
        <v>7017.3391999999994</v>
      </c>
      <c r="I8" s="39">
        <v>8386.6</v>
      </c>
      <c r="J8" s="17">
        <v>13789.221807099999</v>
      </c>
      <c r="K8" s="39">
        <v>11221.452143450002</v>
      </c>
      <c r="L8" s="17">
        <v>13292.25497315</v>
      </c>
      <c r="M8" s="16">
        <v>17670.269119150002</v>
      </c>
      <c r="N8" s="17">
        <v>18971.647728560001</v>
      </c>
      <c r="O8" s="16">
        <v>20767.013042389997</v>
      </c>
      <c r="P8" s="17">
        <v>18927.148200890002</v>
      </c>
      <c r="Q8" s="16">
        <v>20115.938551719999</v>
      </c>
      <c r="R8" s="17">
        <v>17673.26246392</v>
      </c>
      <c r="S8" s="16">
        <v>17326.108779909995</v>
      </c>
      <c r="T8" s="17">
        <v>19243.866986139998</v>
      </c>
      <c r="U8" s="16">
        <v>18723.58580022</v>
      </c>
      <c r="V8" s="17">
        <v>14345.352498369999</v>
      </c>
      <c r="W8" s="16">
        <v>18301.394407669999</v>
      </c>
      <c r="X8" s="17">
        <f>X10+X65+X67</f>
        <v>20125.411856059996</v>
      </c>
      <c r="Y8" s="16">
        <f>Y10+Y65+Y67</f>
        <v>17972.666723950006</v>
      </c>
      <c r="Z8" s="17">
        <f>Z10+Z65+Z67</f>
        <v>21036.39378586</v>
      </c>
    </row>
    <row r="9" spans="1:26" s="18" customFormat="1" ht="15.75" x14ac:dyDescent="0.25">
      <c r="A9" s="19"/>
      <c r="B9" s="17"/>
      <c r="C9" s="40"/>
      <c r="D9" s="17"/>
      <c r="E9" s="40"/>
      <c r="F9" s="17"/>
      <c r="G9" s="40"/>
      <c r="H9" s="17"/>
      <c r="I9" s="40"/>
      <c r="J9" s="17"/>
      <c r="K9" s="40"/>
      <c r="L9" s="17"/>
      <c r="M9" s="16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</row>
    <row r="10" spans="1:26" s="18" customFormat="1" ht="15.75" x14ac:dyDescent="0.25">
      <c r="A10" s="15" t="s">
        <v>4</v>
      </c>
      <c r="B10" s="17">
        <v>3002.440415</v>
      </c>
      <c r="C10" s="39">
        <v>3588.1967822897504</v>
      </c>
      <c r="D10" s="17">
        <v>4104.9950000000008</v>
      </c>
      <c r="E10" s="39">
        <v>4348.0866000000005</v>
      </c>
      <c r="F10" s="17">
        <v>4884.4889999999996</v>
      </c>
      <c r="G10" s="39">
        <v>5721.8577999999989</v>
      </c>
      <c r="H10" s="17">
        <v>6471.1721999999991</v>
      </c>
      <c r="I10" s="39">
        <v>8378.7000000000007</v>
      </c>
      <c r="J10" s="17">
        <v>13616.37279453</v>
      </c>
      <c r="K10" s="39">
        <v>11215.131362320002</v>
      </c>
      <c r="L10" s="17">
        <v>13281.403109320001</v>
      </c>
      <c r="M10" s="16">
        <v>17595.610699050001</v>
      </c>
      <c r="N10" s="17">
        <v>18889.776351879998</v>
      </c>
      <c r="O10" s="16">
        <v>20702.683222959997</v>
      </c>
      <c r="P10" s="17">
        <v>18877.872922550003</v>
      </c>
      <c r="Q10" s="16">
        <v>20087.302573149998</v>
      </c>
      <c r="R10" s="17">
        <v>17644.826479120002</v>
      </c>
      <c r="S10" s="16">
        <v>17279.486683819996</v>
      </c>
      <c r="T10" s="17">
        <v>19169.476239839998</v>
      </c>
      <c r="U10" s="16">
        <v>18675.728368250002</v>
      </c>
      <c r="V10" s="17">
        <v>14284.375622489999</v>
      </c>
      <c r="W10" s="16">
        <v>18217.185217570001</v>
      </c>
      <c r="X10" s="17">
        <f>X12+X50+X60</f>
        <v>20095.072633149997</v>
      </c>
      <c r="Y10" s="16">
        <f>Y12+Y50+Y60</f>
        <v>17939.407780910005</v>
      </c>
      <c r="Z10" s="17">
        <f>Z12+Z50+Z60</f>
        <v>20805.981896010002</v>
      </c>
    </row>
    <row r="11" spans="1:26" s="18" customFormat="1" ht="15.75" x14ac:dyDescent="0.25">
      <c r="A11" s="19"/>
      <c r="B11" s="17"/>
      <c r="C11" s="40"/>
      <c r="D11" s="17"/>
      <c r="E11" s="40"/>
      <c r="F11" s="17"/>
      <c r="G11" s="40"/>
      <c r="H11" s="17"/>
      <c r="I11" s="40"/>
      <c r="J11" s="17"/>
      <c r="K11" s="40"/>
      <c r="L11" s="17"/>
      <c r="M11" s="16"/>
      <c r="N11" s="17"/>
      <c r="O11" s="16"/>
      <c r="P11" s="17"/>
      <c r="Q11" s="16"/>
      <c r="R11" s="17"/>
      <c r="S11" s="16"/>
      <c r="T11" s="17"/>
      <c r="U11" s="16"/>
      <c r="V11" s="17"/>
      <c r="W11" s="16"/>
      <c r="X11" s="17"/>
      <c r="Y11" s="16"/>
      <c r="Z11" s="17"/>
    </row>
    <row r="12" spans="1:26" s="18" customFormat="1" ht="15.75" x14ac:dyDescent="0.25">
      <c r="A12" s="15" t="s">
        <v>5</v>
      </c>
      <c r="B12" s="17">
        <v>1738.9159999999999</v>
      </c>
      <c r="C12" s="39">
        <v>2310.6992849213293</v>
      </c>
      <c r="D12" s="17">
        <v>2656.8780000000006</v>
      </c>
      <c r="E12" s="39">
        <v>2751.375</v>
      </c>
      <c r="F12" s="17">
        <v>3521.317</v>
      </c>
      <c r="G12" s="39">
        <v>4074.6817999999998</v>
      </c>
      <c r="H12" s="17">
        <v>4602.2299999999996</v>
      </c>
      <c r="I12" s="39">
        <v>5339.7</v>
      </c>
      <c r="J12" s="17">
        <v>6841.9765526299998</v>
      </c>
      <c r="K12" s="39">
        <v>7269.8141564400003</v>
      </c>
      <c r="L12" s="17">
        <v>8683.8168760099998</v>
      </c>
      <c r="M12" s="16">
        <v>10249.319308239999</v>
      </c>
      <c r="N12" s="17">
        <v>12718.011028840001</v>
      </c>
      <c r="O12" s="16">
        <v>14492.586864109997</v>
      </c>
      <c r="P12" s="17">
        <v>15318.26826662</v>
      </c>
      <c r="Q12" s="16">
        <v>16863.21835078</v>
      </c>
      <c r="R12" s="17">
        <v>15044.96856313</v>
      </c>
      <c r="S12" s="16">
        <v>15010.819819569999</v>
      </c>
      <c r="T12" s="17">
        <v>16305.812970319999</v>
      </c>
      <c r="U12" s="16">
        <v>15683.075393429999</v>
      </c>
      <c r="V12" s="17">
        <v>13155.080518229999</v>
      </c>
      <c r="W12" s="16">
        <v>14953.489199420001</v>
      </c>
      <c r="X12" s="17">
        <f>X13+X39</f>
        <v>15954.845184469998</v>
      </c>
      <c r="Y12" s="16">
        <f>Y13+Y39</f>
        <v>15376.865039360004</v>
      </c>
      <c r="Z12" s="17">
        <f>Z13+Z39</f>
        <v>17881.858069739999</v>
      </c>
    </row>
    <row r="13" spans="1:26" s="18" customFormat="1" ht="15.75" x14ac:dyDescent="0.25">
      <c r="A13" s="15" t="s">
        <v>6</v>
      </c>
      <c r="B13" s="17">
        <v>1712.5320999999999</v>
      </c>
      <c r="C13" s="39">
        <v>2276.7482849213293</v>
      </c>
      <c r="D13" s="17">
        <v>2583.0020000000004</v>
      </c>
      <c r="E13" s="39">
        <v>2720.357</v>
      </c>
      <c r="F13" s="17">
        <v>3105.0410000000002</v>
      </c>
      <c r="G13" s="39">
        <v>3656.0357999999997</v>
      </c>
      <c r="H13" s="17">
        <v>4197.8769999999995</v>
      </c>
      <c r="I13" s="39">
        <v>4725.9639999999999</v>
      </c>
      <c r="J13" s="17">
        <v>5685.0240223999999</v>
      </c>
      <c r="K13" s="39">
        <v>6525.6480047300001</v>
      </c>
      <c r="L13" s="17">
        <v>7883.8044718399997</v>
      </c>
      <c r="M13" s="16">
        <v>9175.7670247900005</v>
      </c>
      <c r="N13" s="17">
        <v>11392.79235096</v>
      </c>
      <c r="O13" s="16">
        <v>13068.379362919997</v>
      </c>
      <c r="P13" s="17">
        <v>13813.168312399999</v>
      </c>
      <c r="Q13" s="16">
        <v>14552.591825299998</v>
      </c>
      <c r="R13" s="17">
        <v>12819.457337989999</v>
      </c>
      <c r="S13" s="16">
        <v>12937.515784179999</v>
      </c>
      <c r="T13" s="17">
        <v>13981.79384538</v>
      </c>
      <c r="U13" s="16">
        <v>13341.395484709999</v>
      </c>
      <c r="V13" s="17">
        <v>11402.80576693</v>
      </c>
      <c r="W13" s="16">
        <v>12381.18977626</v>
      </c>
      <c r="X13" s="17">
        <f>X14+X16+X19+X27+X31</f>
        <v>13833.033903379997</v>
      </c>
      <c r="Y13" s="16">
        <f>Y14+Y16+Y19+Y27+Y31</f>
        <v>12981.201512860003</v>
      </c>
      <c r="Z13" s="17">
        <f>Z14+Z16+Z19+Z27+Z31</f>
        <v>15139.56748218</v>
      </c>
    </row>
    <row r="14" spans="1:26" s="18" customFormat="1" ht="15.75" x14ac:dyDescent="0.25">
      <c r="A14" s="15" t="s">
        <v>7</v>
      </c>
      <c r="B14" s="17">
        <v>282.10000000000002</v>
      </c>
      <c r="C14" s="39">
        <v>426.49261152928796</v>
      </c>
      <c r="D14" s="17">
        <v>435.21900000000005</v>
      </c>
      <c r="E14" s="39">
        <v>516.18899999999996</v>
      </c>
      <c r="F14" s="17">
        <v>605.55600000000004</v>
      </c>
      <c r="G14" s="39">
        <v>768.93899999999996</v>
      </c>
      <c r="H14" s="17">
        <v>941.49</v>
      </c>
      <c r="I14" s="39">
        <v>1108.81</v>
      </c>
      <c r="J14" s="17">
        <v>1500.9017201199999</v>
      </c>
      <c r="K14" s="39">
        <v>1800.84124219</v>
      </c>
      <c r="L14" s="17">
        <v>2067.9746946</v>
      </c>
      <c r="M14" s="16">
        <v>2558.56314914</v>
      </c>
      <c r="N14" s="17">
        <v>2854.4503044199996</v>
      </c>
      <c r="O14" s="16">
        <v>3360.3790189000001</v>
      </c>
      <c r="P14" s="17">
        <v>3660.0431134600003</v>
      </c>
      <c r="Q14" s="16">
        <v>4280.4763993300003</v>
      </c>
      <c r="R14" s="17">
        <v>3520.79092898</v>
      </c>
      <c r="S14" s="16">
        <v>3300.5305842600005</v>
      </c>
      <c r="T14" s="17">
        <v>4114.0934351300002</v>
      </c>
      <c r="U14" s="16">
        <v>3869.3877725799998</v>
      </c>
      <c r="V14" s="17">
        <v>3749.6317708400002</v>
      </c>
      <c r="W14" s="16">
        <v>3540.2758943100002</v>
      </c>
      <c r="X14" s="17">
        <f>X15</f>
        <v>3955.9661562499996</v>
      </c>
      <c r="Y14" s="16">
        <f>Y15</f>
        <v>3937.4492464000004</v>
      </c>
      <c r="Z14" s="17">
        <f>Z15</f>
        <v>5195.5720021300003</v>
      </c>
    </row>
    <row r="15" spans="1:26" s="24" customFormat="1" ht="15.75" x14ac:dyDescent="0.25">
      <c r="A15" s="21" t="s">
        <v>8</v>
      </c>
      <c r="B15" s="23">
        <v>282.10000000000002</v>
      </c>
      <c r="C15" s="41">
        <v>426.49261152928796</v>
      </c>
      <c r="D15" s="23">
        <v>435.21900000000005</v>
      </c>
      <c r="E15" s="41">
        <v>516.18899999999996</v>
      </c>
      <c r="F15" s="23">
        <v>605.55600000000004</v>
      </c>
      <c r="G15" s="41">
        <v>768.93899999999996</v>
      </c>
      <c r="H15" s="23">
        <v>941.49</v>
      </c>
      <c r="I15" s="41">
        <v>1108.81</v>
      </c>
      <c r="J15" s="23">
        <v>1500.9017201199999</v>
      </c>
      <c r="K15" s="41">
        <v>1800.84124219</v>
      </c>
      <c r="L15" s="23">
        <v>2067.9746946</v>
      </c>
      <c r="M15" s="20">
        <v>2558.56314914</v>
      </c>
      <c r="N15" s="23">
        <v>2854.4503044199996</v>
      </c>
      <c r="O15" s="20">
        <v>3360.3790189000001</v>
      </c>
      <c r="P15" s="23">
        <v>3660.0431134600003</v>
      </c>
      <c r="Q15" s="20">
        <v>4280.4763993300003</v>
      </c>
      <c r="R15" s="23">
        <v>3520.79092898</v>
      </c>
      <c r="S15" s="20">
        <v>3300.5305842600005</v>
      </c>
      <c r="T15" s="23">
        <v>4114.0934351300002</v>
      </c>
      <c r="U15" s="20">
        <v>3869.3877725799998</v>
      </c>
      <c r="V15" s="23">
        <v>3749.6317708400002</v>
      </c>
      <c r="W15" s="20">
        <v>3540.2758943100002</v>
      </c>
      <c r="X15" s="23">
        <v>3955.9661562499996</v>
      </c>
      <c r="Y15" s="20">
        <v>3937.4492464000004</v>
      </c>
      <c r="Z15" s="23">
        <v>5195.5720021300003</v>
      </c>
    </row>
    <row r="16" spans="1:26" s="18" customFormat="1" ht="15.75" x14ac:dyDescent="0.25">
      <c r="A16" s="15" t="s">
        <v>9</v>
      </c>
      <c r="B16" s="17">
        <v>11.6798</v>
      </c>
      <c r="C16" s="39">
        <v>23.053271999999996</v>
      </c>
      <c r="D16" s="17">
        <v>47.951999999999998</v>
      </c>
      <c r="E16" s="39">
        <v>50.443000000000005</v>
      </c>
      <c r="F16" s="17">
        <v>61.342999999999996</v>
      </c>
      <c r="G16" s="39">
        <v>60.094000000000001</v>
      </c>
      <c r="H16" s="17">
        <v>68.793000000000006</v>
      </c>
      <c r="I16" s="39">
        <v>72.056999999999988</v>
      </c>
      <c r="J16" s="17">
        <v>96.966120910000001</v>
      </c>
      <c r="K16" s="39">
        <v>137.69766945000001</v>
      </c>
      <c r="L16" s="17">
        <v>174.86454007</v>
      </c>
      <c r="M16" s="16">
        <v>199.44298676</v>
      </c>
      <c r="N16" s="17">
        <v>212.28053769999997</v>
      </c>
      <c r="O16" s="16">
        <v>251.72383007999997</v>
      </c>
      <c r="P16" s="17">
        <v>260.22671852999997</v>
      </c>
      <c r="Q16" s="16">
        <v>259.27940804999997</v>
      </c>
      <c r="R16" s="17">
        <v>546.87596915999995</v>
      </c>
      <c r="S16" s="16">
        <v>227.50158985999997</v>
      </c>
      <c r="T16" s="17">
        <v>221.2225129</v>
      </c>
      <c r="U16" s="16">
        <v>239.83523805000004</v>
      </c>
      <c r="V16" s="17">
        <v>212.31467726</v>
      </c>
      <c r="W16" s="16">
        <v>220.72756692000002</v>
      </c>
      <c r="X16" s="17">
        <f>X17+X18</f>
        <v>709.30787963</v>
      </c>
      <c r="Y16" s="16">
        <f>Y17+Y18</f>
        <v>565.61133514000016</v>
      </c>
      <c r="Z16" s="17">
        <f>Z17+Z18</f>
        <v>273.03923868000004</v>
      </c>
    </row>
    <row r="17" spans="1:26" s="24" customFormat="1" ht="31.5" x14ac:dyDescent="0.25">
      <c r="A17" s="25" t="s">
        <v>10</v>
      </c>
      <c r="B17" s="23">
        <v>11.6798</v>
      </c>
      <c r="C17" s="42">
        <v>23.053271999999996</v>
      </c>
      <c r="D17" s="23">
        <v>47.951999999999998</v>
      </c>
      <c r="E17" s="42">
        <v>50.443000000000005</v>
      </c>
      <c r="F17" s="23">
        <v>56.83</v>
      </c>
      <c r="G17" s="42">
        <v>60.094000000000001</v>
      </c>
      <c r="H17" s="23">
        <v>68.790000000000006</v>
      </c>
      <c r="I17" s="42">
        <v>71.611999999999995</v>
      </c>
      <c r="J17" s="23">
        <v>94.65613544</v>
      </c>
      <c r="K17" s="42">
        <v>137.25266945000001</v>
      </c>
      <c r="L17" s="23">
        <v>174.86454007</v>
      </c>
      <c r="M17" s="20">
        <v>199.44298676</v>
      </c>
      <c r="N17" s="23">
        <v>212.28053769999997</v>
      </c>
      <c r="O17" s="20">
        <v>251.72383007999997</v>
      </c>
      <c r="P17" s="23">
        <v>207.35645898999996</v>
      </c>
      <c r="Q17" s="20">
        <v>201.27979790999998</v>
      </c>
      <c r="R17" s="23">
        <v>174.16235633999997</v>
      </c>
      <c r="S17" s="20">
        <v>170.45202431999996</v>
      </c>
      <c r="T17" s="23">
        <v>190.85510736000001</v>
      </c>
      <c r="U17" s="20">
        <v>201.60292040000002</v>
      </c>
      <c r="V17" s="23">
        <v>177.41563898999999</v>
      </c>
      <c r="W17" s="20">
        <v>191.85873564000002</v>
      </c>
      <c r="X17" s="23">
        <v>195.87145404999998</v>
      </c>
      <c r="Y17" s="20">
        <v>227.17932316000002</v>
      </c>
      <c r="Z17" s="23">
        <v>233.82058701000005</v>
      </c>
    </row>
    <row r="18" spans="1:26" s="24" customFormat="1" ht="15.75" x14ac:dyDescent="0.25">
      <c r="A18" s="21" t="s">
        <v>11</v>
      </c>
      <c r="B18" s="27">
        <v>0</v>
      </c>
      <c r="C18" s="41">
        <v>0</v>
      </c>
      <c r="D18" s="27">
        <v>0</v>
      </c>
      <c r="E18" s="41">
        <v>0</v>
      </c>
      <c r="F18" s="27">
        <v>4.5129999999999999</v>
      </c>
      <c r="G18" s="41">
        <v>0</v>
      </c>
      <c r="H18" s="27">
        <v>0</v>
      </c>
      <c r="I18" s="41">
        <v>0.44500000000000001</v>
      </c>
      <c r="J18" s="27">
        <v>2.3099854699999987</v>
      </c>
      <c r="K18" s="41">
        <v>0.44500000000000001</v>
      </c>
      <c r="L18" s="27">
        <v>0</v>
      </c>
      <c r="M18" s="26">
        <v>0</v>
      </c>
      <c r="N18" s="27">
        <v>0</v>
      </c>
      <c r="O18" s="26">
        <v>0</v>
      </c>
      <c r="P18" s="27">
        <v>52.870259539999992</v>
      </c>
      <c r="Q18" s="26">
        <v>57.999610140000001</v>
      </c>
      <c r="R18" s="27">
        <v>372.71361281999998</v>
      </c>
      <c r="S18" s="26">
        <v>57.049565540000003</v>
      </c>
      <c r="T18" s="27">
        <v>30.367405539999993</v>
      </c>
      <c r="U18" s="26">
        <v>38.232317650000027</v>
      </c>
      <c r="V18" s="27">
        <v>34.899038269999991</v>
      </c>
      <c r="W18" s="26">
        <v>28.868831279999995</v>
      </c>
      <c r="X18" s="27">
        <v>513.43642557999999</v>
      </c>
      <c r="Y18" s="26">
        <v>338.43201198000008</v>
      </c>
      <c r="Z18" s="27">
        <v>39.21865167</v>
      </c>
    </row>
    <row r="19" spans="1:26" s="24" customFormat="1" ht="15.75" x14ac:dyDescent="0.25">
      <c r="A19" s="15" t="s">
        <v>12</v>
      </c>
      <c r="B19" s="17">
        <v>894.52499999999998</v>
      </c>
      <c r="C19" s="39">
        <v>1421.1417113920411</v>
      </c>
      <c r="D19" s="17">
        <v>1648.2460000000001</v>
      </c>
      <c r="E19" s="39">
        <v>1727.9359999999997</v>
      </c>
      <c r="F19" s="17">
        <v>1910.288</v>
      </c>
      <c r="G19" s="39">
        <v>2196.1289999999999</v>
      </c>
      <c r="H19" s="17">
        <v>2474.9110000000001</v>
      </c>
      <c r="I19" s="39">
        <v>2728.43</v>
      </c>
      <c r="J19" s="17">
        <v>3263.0145864000001</v>
      </c>
      <c r="K19" s="39">
        <v>3392.1575476899998</v>
      </c>
      <c r="L19" s="17">
        <v>3862.6576753899999</v>
      </c>
      <c r="M19" s="16">
        <v>4497.65652778</v>
      </c>
      <c r="N19" s="17">
        <v>5498.4439943199995</v>
      </c>
      <c r="O19" s="16">
        <v>6329.8324859699978</v>
      </c>
      <c r="P19" s="17">
        <v>6681.3076420699999</v>
      </c>
      <c r="Q19" s="16">
        <v>6661.3722185899996</v>
      </c>
      <c r="R19" s="17">
        <v>6081.4438387699993</v>
      </c>
      <c r="S19" s="16">
        <v>6815.1500019799996</v>
      </c>
      <c r="T19" s="17">
        <v>6798.9970503799996</v>
      </c>
      <c r="U19" s="16">
        <v>6638.6536099099994</v>
      </c>
      <c r="V19" s="17">
        <v>5606.991319329999</v>
      </c>
      <c r="W19" s="16">
        <v>6317.2545916400004</v>
      </c>
      <c r="X19" s="17">
        <f>X20+X21</f>
        <v>6794.5395472500004</v>
      </c>
      <c r="Y19" s="16">
        <f>Y20+Y21</f>
        <v>6528.346470550001</v>
      </c>
      <c r="Z19" s="17">
        <f>Z20+Z21</f>
        <v>7726.7798194199995</v>
      </c>
    </row>
    <row r="20" spans="1:26" s="24" customFormat="1" ht="15.75" x14ac:dyDescent="0.25">
      <c r="A20" s="21" t="s">
        <v>13</v>
      </c>
      <c r="B20" s="23">
        <v>820.02499999999998</v>
      </c>
      <c r="C20" s="41">
        <v>1283.941711392041</v>
      </c>
      <c r="D20" s="23">
        <v>1496.9460000000001</v>
      </c>
      <c r="E20" s="41">
        <v>1579.6359999999997</v>
      </c>
      <c r="F20" s="23">
        <v>1716.99</v>
      </c>
      <c r="G20" s="41">
        <v>1966.529</v>
      </c>
      <c r="H20" s="23">
        <v>2237.3470000000002</v>
      </c>
      <c r="I20" s="41">
        <v>2471.8969999999999</v>
      </c>
      <c r="J20" s="23">
        <v>2879.6413786200001</v>
      </c>
      <c r="K20" s="41">
        <v>2943.2373306899999</v>
      </c>
      <c r="L20" s="23">
        <v>3337.9463067800002</v>
      </c>
      <c r="M20" s="20">
        <v>3883.2578558199998</v>
      </c>
      <c r="N20" s="23">
        <v>4821.4823614699999</v>
      </c>
      <c r="O20" s="20">
        <v>5573.9102748399982</v>
      </c>
      <c r="P20" s="23">
        <v>5876.3099315199997</v>
      </c>
      <c r="Q20" s="20">
        <v>5823.2186003899997</v>
      </c>
      <c r="R20" s="23">
        <v>5287.4008546699997</v>
      </c>
      <c r="S20" s="20">
        <v>5880.1140453999997</v>
      </c>
      <c r="T20" s="23">
        <v>5823.5710823299996</v>
      </c>
      <c r="U20" s="20">
        <v>5739.5118920599998</v>
      </c>
      <c r="V20" s="23">
        <v>4863.8175229899989</v>
      </c>
      <c r="W20" s="20">
        <v>5498.2325303100006</v>
      </c>
      <c r="X20" s="23">
        <v>5945.8105003900009</v>
      </c>
      <c r="Y20" s="20">
        <v>5719.3118309200008</v>
      </c>
      <c r="Z20" s="23">
        <v>6974.8419225399994</v>
      </c>
    </row>
    <row r="21" spans="1:26" s="24" customFormat="1" ht="15.75" x14ac:dyDescent="0.25">
      <c r="A21" s="21" t="s">
        <v>14</v>
      </c>
      <c r="B21" s="28">
        <v>74.5</v>
      </c>
      <c r="C21" s="41">
        <v>137.19999999999999</v>
      </c>
      <c r="D21" s="28">
        <v>151.30000000000001</v>
      </c>
      <c r="E21" s="41">
        <v>148.30000000000001</v>
      </c>
      <c r="F21" s="28">
        <v>193.298</v>
      </c>
      <c r="G21" s="41">
        <v>229.6</v>
      </c>
      <c r="H21" s="28">
        <v>237.56399999999996</v>
      </c>
      <c r="I21" s="41">
        <v>256.53300000000002</v>
      </c>
      <c r="J21" s="28">
        <v>383.37320778000003</v>
      </c>
      <c r="K21" s="41">
        <v>448.92021699999998</v>
      </c>
      <c r="L21" s="28">
        <v>524.71136860999991</v>
      </c>
      <c r="M21" s="22">
        <v>614.39867196000012</v>
      </c>
      <c r="N21" s="28">
        <v>676.96163284999989</v>
      </c>
      <c r="O21" s="22">
        <v>755.92221112999994</v>
      </c>
      <c r="P21" s="28">
        <v>804.99771055000008</v>
      </c>
      <c r="Q21" s="22">
        <v>838.15361819999998</v>
      </c>
      <c r="R21" s="28">
        <v>794.04298410000001</v>
      </c>
      <c r="S21" s="22">
        <v>935.03595658000006</v>
      </c>
      <c r="T21" s="28">
        <v>975.42596805000017</v>
      </c>
      <c r="U21" s="22">
        <v>899.14171784999996</v>
      </c>
      <c r="V21" s="28">
        <v>743.17379634000008</v>
      </c>
      <c r="W21" s="22">
        <v>819.02206133000004</v>
      </c>
      <c r="X21" s="28">
        <f>SUM(X22:X26)</f>
        <v>848.72904685999993</v>
      </c>
      <c r="Y21" s="22">
        <f>SUM(Y22:Y26)</f>
        <v>809.03463963000013</v>
      </c>
      <c r="Z21" s="28">
        <f>SUM(Z22:Z26)</f>
        <v>751.93789688000004</v>
      </c>
    </row>
    <row r="22" spans="1:26" s="24" customFormat="1" ht="15.75" x14ac:dyDescent="0.25">
      <c r="A22" s="21" t="s">
        <v>15</v>
      </c>
      <c r="B22" s="27">
        <v>24.042999999999999</v>
      </c>
      <c r="C22" s="41">
        <v>38.612000000000002</v>
      </c>
      <c r="D22" s="27">
        <v>42.842000000000006</v>
      </c>
      <c r="E22" s="41">
        <v>43.635999999999996</v>
      </c>
      <c r="F22" s="27">
        <v>55.451000000000001</v>
      </c>
      <c r="G22" s="41">
        <v>71.375</v>
      </c>
      <c r="H22" s="27">
        <v>74.878</v>
      </c>
      <c r="I22" s="41">
        <v>73.742999999999995</v>
      </c>
      <c r="J22" s="27">
        <v>111.91904506</v>
      </c>
      <c r="K22" s="41">
        <v>145.84031300000001</v>
      </c>
      <c r="L22" s="27">
        <v>154.73400737</v>
      </c>
      <c r="M22" s="26">
        <v>194.30902182</v>
      </c>
      <c r="N22" s="27">
        <v>0</v>
      </c>
      <c r="O22" s="26">
        <v>225.18794100000002</v>
      </c>
      <c r="P22" s="27">
        <v>230.81410286999994</v>
      </c>
      <c r="Q22" s="26">
        <v>228.93967771999999</v>
      </c>
      <c r="R22" s="27">
        <v>170.10681883000001</v>
      </c>
      <c r="S22" s="26">
        <v>126.34367077</v>
      </c>
      <c r="T22" s="27">
        <v>111.85006189000001</v>
      </c>
      <c r="U22" s="26">
        <v>103.39457222</v>
      </c>
      <c r="V22" s="27">
        <v>70.718301940000003</v>
      </c>
      <c r="W22" s="26">
        <v>42.325673650000006</v>
      </c>
      <c r="X22" s="27">
        <v>1.1765170000000002E-2</v>
      </c>
      <c r="Y22" s="26">
        <v>65.560616980000006</v>
      </c>
      <c r="Z22" s="27">
        <v>20.988930950000004</v>
      </c>
    </row>
    <row r="23" spans="1:26" s="24" customFormat="1" ht="15.75" x14ac:dyDescent="0.25">
      <c r="A23" s="21" t="s">
        <v>16</v>
      </c>
      <c r="B23" s="27">
        <v>24.581800000000001</v>
      </c>
      <c r="C23" s="41">
        <v>39.636999999999993</v>
      </c>
      <c r="D23" s="27">
        <v>45.692999999999998</v>
      </c>
      <c r="E23" s="41">
        <v>49.814999999999998</v>
      </c>
      <c r="F23" s="27">
        <v>59.539000000000001</v>
      </c>
      <c r="G23" s="41">
        <v>64.08</v>
      </c>
      <c r="H23" s="27">
        <v>70.629000000000005</v>
      </c>
      <c r="I23" s="41">
        <v>79.563999999999993</v>
      </c>
      <c r="J23" s="27">
        <v>116.19672825000001</v>
      </c>
      <c r="K23" s="41">
        <v>130.64613199999999</v>
      </c>
      <c r="L23" s="27">
        <v>161.41676937</v>
      </c>
      <c r="M23" s="26">
        <v>185.13341101</v>
      </c>
      <c r="N23" s="27">
        <v>0</v>
      </c>
      <c r="O23" s="26">
        <v>226.22014193999999</v>
      </c>
      <c r="P23" s="27">
        <v>225.10217756000006</v>
      </c>
      <c r="Q23" s="26">
        <v>226.66172978</v>
      </c>
      <c r="R23" s="27">
        <v>200.91326576</v>
      </c>
      <c r="S23" s="26">
        <v>239.45684377999999</v>
      </c>
      <c r="T23" s="27">
        <v>242.71601482999995</v>
      </c>
      <c r="U23" s="26">
        <v>245.99221553000004</v>
      </c>
      <c r="V23" s="27">
        <v>211.13446860000002</v>
      </c>
      <c r="W23" s="26">
        <v>232.94651881000001</v>
      </c>
      <c r="X23" s="27">
        <v>277.56299983999997</v>
      </c>
      <c r="Y23" s="26">
        <v>291.86599526000003</v>
      </c>
      <c r="Z23" s="27">
        <v>296.15537402999996</v>
      </c>
    </row>
    <row r="24" spans="1:26" s="24" customFormat="1" ht="15.75" x14ac:dyDescent="0.25">
      <c r="A24" s="21" t="s">
        <v>17</v>
      </c>
      <c r="B24" s="27">
        <v>9.2911000000000001</v>
      </c>
      <c r="C24" s="41">
        <v>14.539000000000001</v>
      </c>
      <c r="D24" s="27">
        <v>10.741</v>
      </c>
      <c r="E24" s="41">
        <v>9.7240000000000002</v>
      </c>
      <c r="F24" s="27">
        <v>14.946999999999999</v>
      </c>
      <c r="G24" s="41">
        <v>15.016999999999999</v>
      </c>
      <c r="H24" s="27">
        <v>13.128</v>
      </c>
      <c r="I24" s="41">
        <v>15.138999999999999</v>
      </c>
      <c r="J24" s="27">
        <v>38.574462570000001</v>
      </c>
      <c r="K24" s="41">
        <v>41.036774000000001</v>
      </c>
      <c r="L24" s="27">
        <v>46.573262939999999</v>
      </c>
      <c r="M24" s="26">
        <v>53.431572720000005</v>
      </c>
      <c r="N24" s="27">
        <v>0</v>
      </c>
      <c r="O24" s="26">
        <v>70.19730457</v>
      </c>
      <c r="P24" s="27">
        <v>64.365415209999995</v>
      </c>
      <c r="Q24" s="26">
        <v>67.317361680000005</v>
      </c>
      <c r="R24" s="27">
        <v>119.3240018</v>
      </c>
      <c r="S24" s="26">
        <v>110.06469187000002</v>
      </c>
      <c r="T24" s="27">
        <v>104.41621093000001</v>
      </c>
      <c r="U24" s="26">
        <v>104.47577142999999</v>
      </c>
      <c r="V24" s="27">
        <v>92.202919399999999</v>
      </c>
      <c r="W24" s="26">
        <v>97.129436579999975</v>
      </c>
      <c r="X24" s="27">
        <v>97.000856110000001</v>
      </c>
      <c r="Y24" s="26">
        <v>96.049348669999986</v>
      </c>
      <c r="Z24" s="27">
        <v>95.56564096999999</v>
      </c>
    </row>
    <row r="25" spans="1:26" s="24" customFormat="1" ht="15.75" x14ac:dyDescent="0.25">
      <c r="A25" s="21" t="s">
        <v>18</v>
      </c>
      <c r="B25" s="27">
        <v>5.5659999999999998</v>
      </c>
      <c r="C25" s="41">
        <v>17.760000000000002</v>
      </c>
      <c r="D25" s="27">
        <v>20.97</v>
      </c>
      <c r="E25" s="41">
        <v>12.042999999999999</v>
      </c>
      <c r="F25" s="27">
        <v>21.344000000000001</v>
      </c>
      <c r="G25" s="41">
        <v>24.48</v>
      </c>
      <c r="H25" s="27">
        <v>25.574999999999999</v>
      </c>
      <c r="I25" s="41">
        <v>27.29</v>
      </c>
      <c r="J25" s="27">
        <v>30.45481114</v>
      </c>
      <c r="K25" s="41">
        <v>31.374471</v>
      </c>
      <c r="L25" s="27">
        <v>36.784136850000003</v>
      </c>
      <c r="M25" s="26">
        <v>39.41837426</v>
      </c>
      <c r="N25" s="27">
        <v>0</v>
      </c>
      <c r="O25" s="26">
        <v>61.436233909999991</v>
      </c>
      <c r="P25" s="27">
        <v>64.980547430000001</v>
      </c>
      <c r="Q25" s="26">
        <v>61.191598169999992</v>
      </c>
      <c r="R25" s="27">
        <v>50.81802982</v>
      </c>
      <c r="S25" s="26">
        <v>59.014893120000004</v>
      </c>
      <c r="T25" s="27">
        <v>68.838784390000001</v>
      </c>
      <c r="U25" s="26">
        <v>64.401603480000006</v>
      </c>
      <c r="V25" s="27">
        <v>44.20532854999999</v>
      </c>
      <c r="W25" s="26">
        <v>36.638324920000002</v>
      </c>
      <c r="X25" s="27">
        <v>71.220015740000008</v>
      </c>
      <c r="Y25" s="26">
        <v>90.687150970000005</v>
      </c>
      <c r="Z25" s="27">
        <v>73.298292450000005</v>
      </c>
    </row>
    <row r="26" spans="1:26" s="24" customFormat="1" ht="15.75" x14ac:dyDescent="0.25">
      <c r="A26" s="21" t="s">
        <v>19</v>
      </c>
      <c r="B26" s="27">
        <v>11.018099999999997</v>
      </c>
      <c r="C26" s="41">
        <v>26.651999999999987</v>
      </c>
      <c r="D26" s="27">
        <v>31.054000000000016</v>
      </c>
      <c r="E26" s="41">
        <v>33.082000000000022</v>
      </c>
      <c r="F26" s="27">
        <v>42.017000000000003</v>
      </c>
      <c r="G26" s="41">
        <v>54.648000000000003</v>
      </c>
      <c r="H26" s="27">
        <v>53.353999999999999</v>
      </c>
      <c r="I26" s="41">
        <v>60.796999999999997</v>
      </c>
      <c r="J26" s="27">
        <v>86.228160760000009</v>
      </c>
      <c r="K26" s="41">
        <v>100.022527</v>
      </c>
      <c r="L26" s="27">
        <v>125.20319207999999</v>
      </c>
      <c r="M26" s="26">
        <v>142.10629215000003</v>
      </c>
      <c r="N26" s="27">
        <v>0</v>
      </c>
      <c r="O26" s="26">
        <v>172.88058970999998</v>
      </c>
      <c r="P26" s="27">
        <v>219.73546748000001</v>
      </c>
      <c r="Q26" s="26">
        <v>254.04325084999999</v>
      </c>
      <c r="R26" s="27">
        <v>252.88086788999999</v>
      </c>
      <c r="S26" s="26">
        <v>400.15585704</v>
      </c>
      <c r="T26" s="27">
        <v>447.60489601000018</v>
      </c>
      <c r="U26" s="26">
        <v>380.87755518999995</v>
      </c>
      <c r="V26" s="27">
        <v>324.91277785</v>
      </c>
      <c r="W26" s="26">
        <v>409.98210737000005</v>
      </c>
      <c r="X26" s="27">
        <v>402.93340999999998</v>
      </c>
      <c r="Y26" s="26">
        <v>264.87152774999998</v>
      </c>
      <c r="Z26" s="27">
        <v>265.92965848000006</v>
      </c>
    </row>
    <row r="27" spans="1:26" s="24" customFormat="1" ht="15.75" x14ac:dyDescent="0.25">
      <c r="A27" s="29" t="s">
        <v>20</v>
      </c>
      <c r="B27" s="17">
        <v>338.55110000000002</v>
      </c>
      <c r="C27" s="44">
        <v>384.72448999999995</v>
      </c>
      <c r="D27" s="17">
        <v>426.83100000000002</v>
      </c>
      <c r="E27" s="44">
        <v>382.77299999999997</v>
      </c>
      <c r="F27" s="17">
        <v>448.65</v>
      </c>
      <c r="G27" s="44">
        <v>542.17079999999999</v>
      </c>
      <c r="H27" s="17">
        <v>626.27699999999993</v>
      </c>
      <c r="I27" s="44">
        <v>678.29599999999994</v>
      </c>
      <c r="J27" s="17">
        <v>782.52638804999992</v>
      </c>
      <c r="K27" s="44">
        <v>1002.08132784</v>
      </c>
      <c r="L27" s="17">
        <v>1145.87949398</v>
      </c>
      <c r="M27" s="16">
        <v>1157.9435946799999</v>
      </c>
      <c r="N27" s="17">
        <v>1287.6989190700001</v>
      </c>
      <c r="O27" s="16">
        <v>1342.0447205000003</v>
      </c>
      <c r="P27" s="17">
        <v>1377.6249392800003</v>
      </c>
      <c r="Q27" s="16">
        <v>2025.62645131</v>
      </c>
      <c r="R27" s="17">
        <v>1633.3648726499998</v>
      </c>
      <c r="S27" s="16">
        <v>1467.7896217800001</v>
      </c>
      <c r="T27" s="17">
        <v>1550.3797473500001</v>
      </c>
      <c r="U27" s="16">
        <v>1413.3020747</v>
      </c>
      <c r="V27" s="17">
        <v>940.55318068000008</v>
      </c>
      <c r="W27" s="16">
        <v>1198.3419766600002</v>
      </c>
      <c r="X27" s="17">
        <f>SUM(X28:X30)</f>
        <v>1250.8048535199998</v>
      </c>
      <c r="Y27" s="16">
        <f>SUM(Y28:Y30)</f>
        <v>1179.6224772199998</v>
      </c>
      <c r="Z27" s="17">
        <f>SUM(Z28:Z30)</f>
        <v>1111.9742097400001</v>
      </c>
    </row>
    <row r="28" spans="1:26" s="24" customFormat="1" ht="15.75" x14ac:dyDescent="0.25">
      <c r="A28" s="21" t="s">
        <v>21</v>
      </c>
      <c r="B28" s="23">
        <v>215.10910000000001</v>
      </c>
      <c r="C28" s="45">
        <v>354.41199999999998</v>
      </c>
      <c r="D28" s="23">
        <v>421.67700000000002</v>
      </c>
      <c r="E28" s="45">
        <v>382.77299999999997</v>
      </c>
      <c r="F28" s="23">
        <v>448.65</v>
      </c>
      <c r="G28" s="45">
        <v>542.16800000000001</v>
      </c>
      <c r="H28" s="23">
        <v>626.28</v>
      </c>
      <c r="I28" s="45">
        <v>678.29599999999994</v>
      </c>
      <c r="J28" s="23">
        <v>782.52638804999992</v>
      </c>
      <c r="K28" s="45">
        <v>1002.08132784</v>
      </c>
      <c r="L28" s="23">
        <v>1145.87949398</v>
      </c>
      <c r="M28" s="20">
        <v>1157.9435946799999</v>
      </c>
      <c r="N28" s="23">
        <v>1287.6989190700001</v>
      </c>
      <c r="O28" s="20">
        <v>1342.0447205000003</v>
      </c>
      <c r="P28" s="23">
        <v>1377.6249392800003</v>
      </c>
      <c r="Q28" s="20">
        <v>2025.62645131</v>
      </c>
      <c r="R28" s="23">
        <v>1633.3648726499998</v>
      </c>
      <c r="S28" s="20">
        <v>1467.7896217800001</v>
      </c>
      <c r="T28" s="23">
        <v>1550.3797473500001</v>
      </c>
      <c r="U28" s="20">
        <v>1413.3020747</v>
      </c>
      <c r="V28" s="23">
        <v>940.55318068000008</v>
      </c>
      <c r="W28" s="20">
        <v>1198.3419766600002</v>
      </c>
      <c r="X28" s="23">
        <v>1250.8048535199998</v>
      </c>
      <c r="Y28" s="20">
        <v>1179.6224772199998</v>
      </c>
      <c r="Z28" s="23">
        <v>1111.9742097400001</v>
      </c>
    </row>
    <row r="29" spans="1:26" s="24" customFormat="1" ht="21" x14ac:dyDescent="0.3">
      <c r="A29" s="21" t="s">
        <v>88</v>
      </c>
      <c r="B29" s="27">
        <v>102.9478</v>
      </c>
      <c r="C29" s="45">
        <v>12.128</v>
      </c>
      <c r="D29" s="27">
        <v>0</v>
      </c>
      <c r="E29" s="45">
        <v>0</v>
      </c>
      <c r="F29" s="27">
        <v>0</v>
      </c>
      <c r="G29" s="45">
        <v>0</v>
      </c>
      <c r="H29" s="27">
        <v>0</v>
      </c>
      <c r="I29" s="45">
        <v>0</v>
      </c>
      <c r="J29" s="27">
        <v>0</v>
      </c>
      <c r="K29" s="45">
        <v>0</v>
      </c>
      <c r="L29" s="27">
        <v>0</v>
      </c>
      <c r="M29" s="26">
        <v>0</v>
      </c>
      <c r="N29" s="27">
        <v>0</v>
      </c>
      <c r="O29" s="26">
        <v>0</v>
      </c>
      <c r="P29" s="27">
        <v>0</v>
      </c>
      <c r="Q29" s="26">
        <v>0</v>
      </c>
      <c r="R29" s="27">
        <v>0</v>
      </c>
      <c r="S29" s="26">
        <v>0</v>
      </c>
      <c r="T29" s="27">
        <v>0</v>
      </c>
      <c r="U29" s="26">
        <v>0</v>
      </c>
      <c r="V29" s="27">
        <v>0</v>
      </c>
      <c r="W29" s="26">
        <v>0</v>
      </c>
      <c r="X29" s="27">
        <v>0</v>
      </c>
      <c r="Y29" s="26">
        <v>0</v>
      </c>
      <c r="Z29" s="27">
        <v>0</v>
      </c>
    </row>
    <row r="30" spans="1:26" s="24" customFormat="1" ht="15.75" x14ac:dyDescent="0.25">
      <c r="A30" s="21" t="s">
        <v>22</v>
      </c>
      <c r="B30" s="27">
        <v>16.565899999999999</v>
      </c>
      <c r="C30" s="45">
        <v>18.18449</v>
      </c>
      <c r="D30" s="27">
        <v>5.153999999999999</v>
      </c>
      <c r="E30" s="45">
        <v>0</v>
      </c>
      <c r="F30" s="27">
        <v>0</v>
      </c>
      <c r="G30" s="45">
        <v>2.8E-3</v>
      </c>
      <c r="H30" s="27">
        <v>0</v>
      </c>
      <c r="I30" s="45">
        <v>0</v>
      </c>
      <c r="J30" s="27">
        <v>0</v>
      </c>
      <c r="K30" s="45">
        <v>0</v>
      </c>
      <c r="L30" s="27">
        <v>0</v>
      </c>
      <c r="M30" s="26">
        <v>0</v>
      </c>
      <c r="N30" s="27">
        <v>0</v>
      </c>
      <c r="O30" s="26">
        <v>0</v>
      </c>
      <c r="P30" s="27">
        <v>0</v>
      </c>
      <c r="Q30" s="26">
        <v>0</v>
      </c>
      <c r="R30" s="27">
        <v>0</v>
      </c>
      <c r="S30" s="26">
        <v>0</v>
      </c>
      <c r="T30" s="27">
        <v>0</v>
      </c>
      <c r="U30" s="26">
        <v>0</v>
      </c>
      <c r="V30" s="27">
        <v>0</v>
      </c>
      <c r="W30" s="26">
        <v>0</v>
      </c>
      <c r="X30" s="27">
        <v>0</v>
      </c>
      <c r="Y30" s="26">
        <v>0</v>
      </c>
      <c r="Z30" s="27">
        <v>0</v>
      </c>
    </row>
    <row r="31" spans="1:26" s="46" customFormat="1" ht="15.75" x14ac:dyDescent="0.25">
      <c r="A31" s="29" t="s">
        <v>23</v>
      </c>
      <c r="B31" s="17">
        <v>185.67619999999999</v>
      </c>
      <c r="C31" s="44">
        <v>21.336200000000002</v>
      </c>
      <c r="D31" s="17">
        <v>24.754000000000001</v>
      </c>
      <c r="E31" s="44">
        <v>43.015999999999998</v>
      </c>
      <c r="F31" s="17">
        <v>79.203999999999994</v>
      </c>
      <c r="G31" s="44">
        <v>88.703000000000003</v>
      </c>
      <c r="H31" s="17">
        <v>86.406000000000006</v>
      </c>
      <c r="I31" s="44">
        <v>138.37100000000001</v>
      </c>
      <c r="J31" s="17">
        <v>41.615206919999999</v>
      </c>
      <c r="K31" s="44">
        <v>192.87021755999999</v>
      </c>
      <c r="L31" s="17">
        <v>632.42806780000001</v>
      </c>
      <c r="M31" s="16">
        <v>762.16076643000019</v>
      </c>
      <c r="N31" s="17">
        <v>1539.9185954500001</v>
      </c>
      <c r="O31" s="16">
        <v>1784.3993074700002</v>
      </c>
      <c r="P31" s="17">
        <v>1833.9658990600003</v>
      </c>
      <c r="Q31" s="16">
        <v>1325.8373480199998</v>
      </c>
      <c r="R31" s="17">
        <v>1036.9817284300002</v>
      </c>
      <c r="S31" s="16">
        <v>1126.5439862999997</v>
      </c>
      <c r="T31" s="17">
        <v>1297.10109962</v>
      </c>
      <c r="U31" s="16">
        <v>1180.2167894700001</v>
      </c>
      <c r="V31" s="17">
        <v>893.31481882000003</v>
      </c>
      <c r="W31" s="16">
        <v>1104.5897467299999</v>
      </c>
      <c r="X31" s="17">
        <f>SUM(X32:X37)</f>
        <v>1122.4154667299999</v>
      </c>
      <c r="Y31" s="16">
        <f>SUM(Y32:Y37)</f>
        <v>770.17198354999994</v>
      </c>
      <c r="Z31" s="17">
        <f>SUM(Z32:Z37)</f>
        <v>832.2022122100002</v>
      </c>
    </row>
    <row r="32" spans="1:26" s="24" customFormat="1" ht="15.75" x14ac:dyDescent="0.25">
      <c r="A32" s="21" t="s">
        <v>24</v>
      </c>
      <c r="B32" s="28">
        <v>1.5787</v>
      </c>
      <c r="C32" s="45">
        <v>1.3292000000000002</v>
      </c>
      <c r="D32" s="28">
        <v>1.3140000000000001</v>
      </c>
      <c r="E32" s="45">
        <v>1.4860000000000002</v>
      </c>
      <c r="F32" s="28">
        <v>10.75</v>
      </c>
      <c r="G32" s="45">
        <v>13.145</v>
      </c>
      <c r="H32" s="28">
        <v>15.247</v>
      </c>
      <c r="I32" s="45">
        <v>15.993</v>
      </c>
      <c r="J32" s="28">
        <v>3.73344319</v>
      </c>
      <c r="K32" s="45">
        <v>6.2322740000000003</v>
      </c>
      <c r="L32" s="28">
        <v>0</v>
      </c>
      <c r="M32" s="22">
        <v>15.388719329999999</v>
      </c>
      <c r="N32" s="28">
        <v>131.13200000000001</v>
      </c>
      <c r="O32" s="22">
        <v>0</v>
      </c>
      <c r="P32" s="28">
        <v>0</v>
      </c>
      <c r="Q32" s="22">
        <v>82.13606415000001</v>
      </c>
      <c r="R32" s="28">
        <v>1.4923493099999998</v>
      </c>
      <c r="S32" s="22">
        <v>0.37547577000000004</v>
      </c>
      <c r="T32" s="28">
        <v>0</v>
      </c>
      <c r="U32" s="22">
        <v>7.0289030700000001</v>
      </c>
      <c r="V32" s="28">
        <v>0</v>
      </c>
      <c r="W32" s="22">
        <v>0</v>
      </c>
      <c r="X32" s="28">
        <v>0</v>
      </c>
      <c r="Y32" s="22">
        <v>0</v>
      </c>
      <c r="Z32" s="28">
        <v>0</v>
      </c>
    </row>
    <row r="33" spans="1:26" s="24" customFormat="1" ht="15.75" x14ac:dyDescent="0.25">
      <c r="A33" s="21" t="s">
        <v>25</v>
      </c>
      <c r="B33" s="28">
        <v>11.8573</v>
      </c>
      <c r="C33" s="45">
        <v>6.4060000000000006</v>
      </c>
      <c r="D33" s="28">
        <v>13.768000000000001</v>
      </c>
      <c r="E33" s="45">
        <v>26.670999999999999</v>
      </c>
      <c r="F33" s="28">
        <v>51.89</v>
      </c>
      <c r="G33" s="45">
        <v>56.896000000000001</v>
      </c>
      <c r="H33" s="28">
        <v>52.914999999999999</v>
      </c>
      <c r="I33" s="45">
        <v>61.514000000000003</v>
      </c>
      <c r="J33" s="28">
        <v>0</v>
      </c>
      <c r="K33" s="45">
        <v>0</v>
      </c>
      <c r="L33" s="28">
        <v>265.98182276</v>
      </c>
      <c r="M33" s="22">
        <v>261.13847647</v>
      </c>
      <c r="N33" s="28">
        <v>277.05593476999996</v>
      </c>
      <c r="O33" s="22">
        <v>395.68131765999999</v>
      </c>
      <c r="P33" s="28">
        <v>417.0219922</v>
      </c>
      <c r="Q33" s="22">
        <v>0</v>
      </c>
      <c r="R33" s="28">
        <v>0</v>
      </c>
      <c r="S33" s="22">
        <v>0</v>
      </c>
      <c r="T33" s="28">
        <v>0</v>
      </c>
      <c r="U33" s="22">
        <v>0</v>
      </c>
      <c r="V33" s="28">
        <v>0</v>
      </c>
      <c r="W33" s="22">
        <v>0</v>
      </c>
      <c r="X33" s="28">
        <v>0</v>
      </c>
      <c r="Y33" s="22">
        <v>0</v>
      </c>
      <c r="Z33" s="28">
        <v>0</v>
      </c>
    </row>
    <row r="34" spans="1:26" s="24" customFormat="1" ht="15.75" x14ac:dyDescent="0.25">
      <c r="A34" s="21" t="s">
        <v>26</v>
      </c>
      <c r="B34" s="28">
        <v>7.4836999999999998</v>
      </c>
      <c r="C34" s="45">
        <v>2.9729999999999999</v>
      </c>
      <c r="D34" s="28">
        <v>6.2009999999999996</v>
      </c>
      <c r="E34" s="45">
        <v>11.415999999999999</v>
      </c>
      <c r="F34" s="28">
        <v>10.856</v>
      </c>
      <c r="G34" s="45">
        <v>11.673999999999999</v>
      </c>
      <c r="H34" s="28">
        <v>11.818</v>
      </c>
      <c r="I34" s="45">
        <v>51.84</v>
      </c>
      <c r="J34" s="28">
        <v>0</v>
      </c>
      <c r="K34" s="45">
        <v>0</v>
      </c>
      <c r="L34" s="28">
        <v>0</v>
      </c>
      <c r="M34" s="22">
        <v>0</v>
      </c>
      <c r="N34" s="28">
        <v>0</v>
      </c>
      <c r="O34" s="22">
        <v>0</v>
      </c>
      <c r="P34" s="28">
        <v>0</v>
      </c>
      <c r="Q34" s="22">
        <v>0</v>
      </c>
      <c r="R34" s="28">
        <v>0</v>
      </c>
      <c r="S34" s="22">
        <v>0</v>
      </c>
      <c r="T34" s="28">
        <v>0</v>
      </c>
      <c r="U34" s="22">
        <v>0</v>
      </c>
      <c r="V34" s="28">
        <v>0</v>
      </c>
      <c r="W34" s="22">
        <v>0</v>
      </c>
      <c r="X34" s="28">
        <v>0</v>
      </c>
      <c r="Y34" s="22">
        <v>0</v>
      </c>
      <c r="Z34" s="28">
        <v>0</v>
      </c>
    </row>
    <row r="35" spans="1:26" s="24" customFormat="1" ht="15.75" x14ac:dyDescent="0.25">
      <c r="A35" s="21" t="s">
        <v>27</v>
      </c>
      <c r="B35" s="28">
        <v>1.8</v>
      </c>
      <c r="C35" s="45">
        <v>2.8650000000000002</v>
      </c>
      <c r="D35" s="28">
        <v>3.4710000000000005</v>
      </c>
      <c r="E35" s="45">
        <v>3.4429999999999996</v>
      </c>
      <c r="F35" s="28">
        <v>5.7080000000000002</v>
      </c>
      <c r="G35" s="45">
        <v>6.9879999999999995</v>
      </c>
      <c r="H35" s="28">
        <v>6.4260000000000002</v>
      </c>
      <c r="I35" s="45">
        <v>9.0240000000000009</v>
      </c>
      <c r="J35" s="28">
        <v>7.1965685299999995</v>
      </c>
      <c r="K35" s="45">
        <v>0</v>
      </c>
      <c r="L35" s="28">
        <v>1.25005856</v>
      </c>
      <c r="M35" s="22">
        <v>0</v>
      </c>
      <c r="N35" s="28">
        <v>0</v>
      </c>
      <c r="O35" s="22">
        <v>0</v>
      </c>
      <c r="P35" s="28">
        <v>0</v>
      </c>
      <c r="Q35" s="22">
        <v>0</v>
      </c>
      <c r="R35" s="28">
        <v>0</v>
      </c>
      <c r="S35" s="22">
        <v>0</v>
      </c>
      <c r="T35" s="28">
        <v>0</v>
      </c>
      <c r="U35" s="22">
        <v>0</v>
      </c>
      <c r="V35" s="28">
        <v>0</v>
      </c>
      <c r="W35" s="22">
        <v>0</v>
      </c>
      <c r="X35" s="28">
        <v>0</v>
      </c>
      <c r="Y35" s="22">
        <v>0</v>
      </c>
      <c r="Z35" s="28">
        <v>0</v>
      </c>
    </row>
    <row r="36" spans="1:26" s="24" customFormat="1" ht="21" x14ac:dyDescent="0.3">
      <c r="A36" s="21" t="s">
        <v>87</v>
      </c>
      <c r="B36" s="27">
        <v>162.95650000000001</v>
      </c>
      <c r="C36" s="45">
        <v>7.7629999999999999</v>
      </c>
      <c r="D36" s="27">
        <v>0</v>
      </c>
      <c r="E36" s="45">
        <v>0</v>
      </c>
      <c r="F36" s="27">
        <v>0</v>
      </c>
      <c r="G36" s="45">
        <v>0</v>
      </c>
      <c r="H36" s="27">
        <v>0</v>
      </c>
      <c r="I36" s="45">
        <v>0</v>
      </c>
      <c r="J36" s="27">
        <v>30.685195199999999</v>
      </c>
      <c r="K36" s="45">
        <v>186.63794356</v>
      </c>
      <c r="L36" s="27">
        <v>365.19618647999999</v>
      </c>
      <c r="M36" s="26">
        <v>485.63357063000012</v>
      </c>
      <c r="N36" s="27">
        <v>1131.7309777999999</v>
      </c>
      <c r="O36" s="26">
        <v>1239.57701716</v>
      </c>
      <c r="P36" s="27">
        <v>1245.9046798000002</v>
      </c>
      <c r="Q36" s="26">
        <v>1082.9371506999998</v>
      </c>
      <c r="R36" s="27">
        <v>818.55518046000009</v>
      </c>
      <c r="S36" s="26">
        <v>935.08245283999986</v>
      </c>
      <c r="T36" s="27">
        <v>1034.2387283200001</v>
      </c>
      <c r="U36" s="26">
        <v>966.5234767799999</v>
      </c>
      <c r="V36" s="27">
        <v>814.06579985000008</v>
      </c>
      <c r="W36" s="26">
        <v>1009.58749344</v>
      </c>
      <c r="X36" s="27">
        <v>1017.5220898800001</v>
      </c>
      <c r="Y36" s="26">
        <v>688.65830789999995</v>
      </c>
      <c r="Z36" s="27">
        <v>754.6889454300001</v>
      </c>
    </row>
    <row r="37" spans="1:26" s="24" customFormat="1" ht="15.75" x14ac:dyDescent="0.25">
      <c r="A37" s="21" t="s">
        <v>28</v>
      </c>
      <c r="B37" s="27">
        <v>0</v>
      </c>
      <c r="C37" s="54">
        <v>0</v>
      </c>
      <c r="D37" s="27">
        <v>0</v>
      </c>
      <c r="E37" s="54">
        <v>0</v>
      </c>
      <c r="F37" s="27">
        <v>0</v>
      </c>
      <c r="G37" s="54">
        <v>0</v>
      </c>
      <c r="H37" s="27">
        <v>0</v>
      </c>
      <c r="I37" s="54">
        <v>0</v>
      </c>
      <c r="J37" s="27">
        <v>0</v>
      </c>
      <c r="K37" s="54">
        <v>0</v>
      </c>
      <c r="L37" s="27">
        <v>0</v>
      </c>
      <c r="M37" s="26">
        <v>0</v>
      </c>
      <c r="N37" s="27">
        <v>0</v>
      </c>
      <c r="O37" s="26">
        <v>149.14097265000021</v>
      </c>
      <c r="P37" s="27">
        <v>171.03922706000014</v>
      </c>
      <c r="Q37" s="26">
        <v>160.76413316999995</v>
      </c>
      <c r="R37" s="27">
        <v>216.93419866000011</v>
      </c>
      <c r="S37" s="26">
        <v>191.08605768999996</v>
      </c>
      <c r="T37" s="27">
        <v>262.86237129999995</v>
      </c>
      <c r="U37" s="26">
        <v>206.66440962000013</v>
      </c>
      <c r="V37" s="27">
        <v>79.249018970000009</v>
      </c>
      <c r="W37" s="26">
        <v>95.002253289999885</v>
      </c>
      <c r="X37" s="27">
        <v>104.89337684999998</v>
      </c>
      <c r="Y37" s="26">
        <v>81.51367565000001</v>
      </c>
      <c r="Z37" s="27">
        <v>77.513266780000095</v>
      </c>
    </row>
    <row r="38" spans="1:26" s="24" customFormat="1" ht="15.75" x14ac:dyDescent="0.25">
      <c r="A38" s="14"/>
      <c r="B38" s="23"/>
      <c r="C38" s="14"/>
      <c r="D38" s="23"/>
      <c r="E38" s="14"/>
      <c r="F38" s="23"/>
      <c r="G38" s="14"/>
      <c r="H38" s="23"/>
      <c r="I38" s="14"/>
      <c r="J38" s="23"/>
      <c r="K38" s="14"/>
      <c r="L38" s="23"/>
      <c r="M38" s="20"/>
      <c r="N38" s="23"/>
      <c r="O38" s="20"/>
      <c r="P38" s="23"/>
      <c r="Q38" s="20"/>
      <c r="R38" s="23"/>
      <c r="S38" s="20"/>
      <c r="T38" s="23"/>
      <c r="U38" s="20"/>
      <c r="V38" s="23"/>
      <c r="W38" s="20"/>
      <c r="X38" s="23"/>
      <c r="Y38" s="20"/>
      <c r="Z38" s="23"/>
    </row>
    <row r="39" spans="1:26" s="18" customFormat="1" ht="15.75" x14ac:dyDescent="0.25">
      <c r="A39" s="15" t="s">
        <v>29</v>
      </c>
      <c r="B39" s="17">
        <v>26.383900000000004</v>
      </c>
      <c r="C39" s="47">
        <v>33.951000000000015</v>
      </c>
      <c r="D39" s="17">
        <v>73.876000000000005</v>
      </c>
      <c r="E39" s="47">
        <v>31.017999999999979</v>
      </c>
      <c r="F39" s="17">
        <v>416.27599999999995</v>
      </c>
      <c r="G39" s="47">
        <v>418.64600000000002</v>
      </c>
      <c r="H39" s="17">
        <v>404.35300000000007</v>
      </c>
      <c r="I39" s="47">
        <v>615.93999999999994</v>
      </c>
      <c r="J39" s="17">
        <v>1156.9525302300001</v>
      </c>
      <c r="K39" s="47">
        <v>744.16615171000001</v>
      </c>
      <c r="L39" s="17">
        <v>800.01240416999997</v>
      </c>
      <c r="M39" s="16">
        <v>1073.5522834499998</v>
      </c>
      <c r="N39" s="17">
        <v>1325.2186778800001</v>
      </c>
      <c r="O39" s="16">
        <v>1424.2075011900001</v>
      </c>
      <c r="P39" s="17">
        <v>1505.0999542200002</v>
      </c>
      <c r="Q39" s="16">
        <v>2310.6265254800001</v>
      </c>
      <c r="R39" s="17">
        <v>2225.5112251400001</v>
      </c>
      <c r="S39" s="16">
        <v>2073.3040353899996</v>
      </c>
      <c r="T39" s="17">
        <v>2324.01912494</v>
      </c>
      <c r="U39" s="16">
        <v>2341.6799087199997</v>
      </c>
      <c r="V39" s="17">
        <v>1752.2747512999999</v>
      </c>
      <c r="W39" s="16">
        <v>2572.2994231600005</v>
      </c>
      <c r="X39" s="17">
        <f>X40+X45+X47</f>
        <v>2121.8112810900002</v>
      </c>
      <c r="Y39" s="16">
        <f>Y40+Y45+Y47</f>
        <v>2395.6635265</v>
      </c>
      <c r="Z39" s="17">
        <f>Z40+Z45+Z47</f>
        <v>2742.2905875599999</v>
      </c>
    </row>
    <row r="40" spans="1:26" s="24" customFormat="1" ht="15.75" x14ac:dyDescent="0.25">
      <c r="A40" s="29" t="s">
        <v>30</v>
      </c>
      <c r="B40" s="17">
        <v>0</v>
      </c>
      <c r="C40" s="47">
        <v>0</v>
      </c>
      <c r="D40" s="17">
        <v>0</v>
      </c>
      <c r="E40" s="47">
        <v>0</v>
      </c>
      <c r="F40" s="17">
        <v>224.88399999999999</v>
      </c>
      <c r="G40" s="47">
        <v>215.834</v>
      </c>
      <c r="H40" s="17">
        <v>229.39500000000001</v>
      </c>
      <c r="I40" s="47">
        <v>320.63400000000001</v>
      </c>
      <c r="J40" s="17">
        <v>723.4857023400001</v>
      </c>
      <c r="K40" s="47">
        <v>366.47958735000003</v>
      </c>
      <c r="L40" s="17">
        <v>479.10215887999999</v>
      </c>
      <c r="M40" s="16">
        <v>785.7338946299999</v>
      </c>
      <c r="N40" s="17">
        <v>897.81598096999994</v>
      </c>
      <c r="O40" s="16">
        <v>1112.86077757</v>
      </c>
      <c r="P40" s="17">
        <v>1138.0865036100001</v>
      </c>
      <c r="Q40" s="16">
        <v>1685.6545322700001</v>
      </c>
      <c r="R40" s="17">
        <v>1445.12612145</v>
      </c>
      <c r="S40" s="16">
        <v>1440.4018114099999</v>
      </c>
      <c r="T40" s="17">
        <v>1521.2468714899999</v>
      </c>
      <c r="U40" s="16">
        <v>1478.5180954499999</v>
      </c>
      <c r="V40" s="17">
        <v>1173.7093551200001</v>
      </c>
      <c r="W40" s="16">
        <v>2048.3014510700004</v>
      </c>
      <c r="X40" s="17">
        <f>X41+X42+X43</f>
        <v>1590.08202016</v>
      </c>
      <c r="Y40" s="16">
        <f>Y41+Y42+Y43</f>
        <v>1735.99826181</v>
      </c>
      <c r="Z40" s="17">
        <f>Z41+Z42+Z43</f>
        <v>1657.19399991</v>
      </c>
    </row>
    <row r="41" spans="1:26" s="24" customFormat="1" ht="15.75" x14ac:dyDescent="0.25">
      <c r="A41" s="21" t="s">
        <v>31</v>
      </c>
      <c r="B41" s="27">
        <v>0</v>
      </c>
      <c r="C41" s="48">
        <v>0</v>
      </c>
      <c r="D41" s="27">
        <v>0</v>
      </c>
      <c r="E41" s="48">
        <v>0</v>
      </c>
      <c r="F41" s="27">
        <v>0</v>
      </c>
      <c r="G41" s="48">
        <v>0</v>
      </c>
      <c r="H41" s="27">
        <v>0</v>
      </c>
      <c r="I41" s="48">
        <v>0</v>
      </c>
      <c r="J41" s="27">
        <v>70.333941370000005</v>
      </c>
      <c r="K41" s="48">
        <v>73.562385660000004</v>
      </c>
      <c r="L41" s="27">
        <v>81.662974629999994</v>
      </c>
      <c r="M41" s="26">
        <v>0</v>
      </c>
      <c r="N41" s="27">
        <v>0</v>
      </c>
      <c r="O41" s="26">
        <v>0</v>
      </c>
      <c r="P41" s="27">
        <v>0</v>
      </c>
      <c r="Q41" s="26">
        <v>0</v>
      </c>
      <c r="R41" s="27">
        <v>0</v>
      </c>
      <c r="S41" s="26">
        <v>0</v>
      </c>
      <c r="T41" s="27">
        <v>0</v>
      </c>
      <c r="U41" s="26">
        <v>0</v>
      </c>
      <c r="V41" s="27">
        <v>0</v>
      </c>
      <c r="W41" s="26">
        <v>0</v>
      </c>
      <c r="X41" s="27">
        <v>0</v>
      </c>
      <c r="Y41" s="26">
        <v>0</v>
      </c>
      <c r="Z41" s="27">
        <v>0</v>
      </c>
    </row>
    <row r="42" spans="1:26" s="24" customFormat="1" ht="15.75" x14ac:dyDescent="0.25">
      <c r="A42" s="21" t="s">
        <v>32</v>
      </c>
      <c r="B42" s="27">
        <v>0</v>
      </c>
      <c r="C42" s="48">
        <v>0</v>
      </c>
      <c r="D42" s="27">
        <v>0</v>
      </c>
      <c r="E42" s="48">
        <v>0</v>
      </c>
      <c r="F42" s="27">
        <v>0</v>
      </c>
      <c r="G42" s="48">
        <v>0</v>
      </c>
      <c r="H42" s="27">
        <v>0</v>
      </c>
      <c r="I42" s="48">
        <v>0</v>
      </c>
      <c r="J42" s="27">
        <v>0</v>
      </c>
      <c r="K42" s="48">
        <v>0</v>
      </c>
      <c r="L42" s="27">
        <v>0</v>
      </c>
      <c r="M42" s="26">
        <v>0</v>
      </c>
      <c r="N42" s="27">
        <v>0</v>
      </c>
      <c r="O42" s="26">
        <v>0</v>
      </c>
      <c r="P42" s="27">
        <v>0</v>
      </c>
      <c r="Q42" s="26">
        <v>0</v>
      </c>
      <c r="R42" s="27">
        <v>0</v>
      </c>
      <c r="S42" s="26">
        <v>0</v>
      </c>
      <c r="T42" s="27">
        <v>0</v>
      </c>
      <c r="U42" s="26">
        <v>0</v>
      </c>
      <c r="V42" s="27">
        <v>0</v>
      </c>
      <c r="W42" s="26">
        <v>0</v>
      </c>
      <c r="X42" s="27">
        <v>0</v>
      </c>
      <c r="Y42" s="26">
        <v>0</v>
      </c>
      <c r="Z42" s="27">
        <v>0</v>
      </c>
    </row>
    <row r="43" spans="1:26" s="24" customFormat="1" ht="15.75" x14ac:dyDescent="0.25">
      <c r="A43" s="21" t="s">
        <v>33</v>
      </c>
      <c r="B43" s="23">
        <v>0</v>
      </c>
      <c r="C43" s="48">
        <v>0</v>
      </c>
      <c r="D43" s="23">
        <v>0</v>
      </c>
      <c r="E43" s="48">
        <v>0</v>
      </c>
      <c r="F43" s="23">
        <v>224.88399999999999</v>
      </c>
      <c r="G43" s="48">
        <v>215.834</v>
      </c>
      <c r="H43" s="23">
        <v>229.39500000000001</v>
      </c>
      <c r="I43" s="48">
        <v>320.63400000000001</v>
      </c>
      <c r="J43" s="23">
        <v>653.15176097000005</v>
      </c>
      <c r="K43" s="48">
        <v>292.91720169000001</v>
      </c>
      <c r="L43" s="23">
        <v>397.43918424999998</v>
      </c>
      <c r="M43" s="20">
        <v>785.7338946299999</v>
      </c>
      <c r="N43" s="23">
        <v>897.81598096999994</v>
      </c>
      <c r="O43" s="20">
        <v>1112.86077757</v>
      </c>
      <c r="P43" s="23">
        <v>1138.0865036100001</v>
      </c>
      <c r="Q43" s="20">
        <v>1685.6545322700001</v>
      </c>
      <c r="R43" s="23">
        <v>1445.12612145</v>
      </c>
      <c r="S43" s="20">
        <v>1440.4018114099999</v>
      </c>
      <c r="T43" s="23">
        <v>1521.2468714899999</v>
      </c>
      <c r="U43" s="20">
        <v>1478.5180954499999</v>
      </c>
      <c r="V43" s="23">
        <v>1173.7093551200001</v>
      </c>
      <c r="W43" s="20">
        <v>2048.3014510700004</v>
      </c>
      <c r="X43" s="23">
        <v>1590.08202016</v>
      </c>
      <c r="Y43" s="20">
        <v>1735.99826181</v>
      </c>
      <c r="Z43" s="23">
        <v>1657.19399991</v>
      </c>
    </row>
    <row r="44" spans="1:26" s="24" customFormat="1" ht="15.75" x14ac:dyDescent="0.25">
      <c r="A44" s="29" t="s">
        <v>34</v>
      </c>
      <c r="B44" s="23"/>
      <c r="C44" s="47"/>
      <c r="D44" s="23"/>
      <c r="E44" s="47"/>
      <c r="F44" s="23"/>
      <c r="G44" s="47"/>
      <c r="H44" s="23"/>
      <c r="I44" s="47"/>
      <c r="J44" s="23"/>
      <c r="K44" s="47"/>
      <c r="L44" s="23"/>
      <c r="M44" s="20"/>
      <c r="N44" s="23"/>
      <c r="O44" s="20"/>
      <c r="P44" s="23"/>
      <c r="Q44" s="20"/>
      <c r="R44" s="23"/>
      <c r="S44" s="20"/>
      <c r="T44" s="23"/>
      <c r="U44" s="20"/>
      <c r="V44" s="23"/>
      <c r="W44" s="20"/>
      <c r="X44" s="23"/>
      <c r="Y44" s="20"/>
      <c r="Z44" s="23"/>
    </row>
    <row r="45" spans="1:26" s="24" customFormat="1" ht="15.75" x14ac:dyDescent="0.25">
      <c r="A45" s="29" t="s">
        <v>35</v>
      </c>
      <c r="B45" s="17">
        <v>13.202</v>
      </c>
      <c r="C45" s="47">
        <v>13.003</v>
      </c>
      <c r="D45" s="17">
        <v>12.861000000000001</v>
      </c>
      <c r="E45" s="47">
        <v>13</v>
      </c>
      <c r="F45" s="17">
        <v>57.777999999999999</v>
      </c>
      <c r="G45" s="47">
        <v>71.900999999999996</v>
      </c>
      <c r="H45" s="17">
        <v>79.385000000000005</v>
      </c>
      <c r="I45" s="47">
        <v>0</v>
      </c>
      <c r="J45" s="17">
        <v>0</v>
      </c>
      <c r="K45" s="47">
        <v>0</v>
      </c>
      <c r="L45" s="17">
        <v>0</v>
      </c>
      <c r="M45" s="16">
        <v>0</v>
      </c>
      <c r="N45" s="17">
        <v>0</v>
      </c>
      <c r="O45" s="16">
        <v>0</v>
      </c>
      <c r="P45" s="17">
        <v>0</v>
      </c>
      <c r="Q45" s="16">
        <v>0</v>
      </c>
      <c r="R45" s="17">
        <v>0</v>
      </c>
      <c r="S45" s="16">
        <v>0</v>
      </c>
      <c r="T45" s="17">
        <v>0</v>
      </c>
      <c r="U45" s="16">
        <v>0</v>
      </c>
      <c r="V45" s="17">
        <v>0</v>
      </c>
      <c r="W45" s="16">
        <v>0</v>
      </c>
      <c r="X45" s="17">
        <f>X46</f>
        <v>0</v>
      </c>
      <c r="Y45" s="16">
        <f>Y46</f>
        <v>0</v>
      </c>
      <c r="Z45" s="17">
        <f>Z46</f>
        <v>0</v>
      </c>
    </row>
    <row r="46" spans="1:26" s="24" customFormat="1" ht="15.75" x14ac:dyDescent="0.25">
      <c r="A46" s="21" t="s">
        <v>36</v>
      </c>
      <c r="B46" s="28">
        <v>13.202</v>
      </c>
      <c r="C46" s="48">
        <v>13.003</v>
      </c>
      <c r="D46" s="28">
        <v>12.861000000000001</v>
      </c>
      <c r="E46" s="48">
        <v>13</v>
      </c>
      <c r="F46" s="28">
        <v>57.777999999999999</v>
      </c>
      <c r="G46" s="48">
        <v>71.900999999999996</v>
      </c>
      <c r="H46" s="28">
        <v>79.385000000000005</v>
      </c>
      <c r="I46" s="48">
        <v>0</v>
      </c>
      <c r="J46" s="28">
        <v>0</v>
      </c>
      <c r="K46" s="48">
        <v>0</v>
      </c>
      <c r="L46" s="28">
        <v>0</v>
      </c>
      <c r="M46" s="22">
        <v>0</v>
      </c>
      <c r="N46" s="28">
        <v>0</v>
      </c>
      <c r="O46" s="22">
        <v>0</v>
      </c>
      <c r="P46" s="28">
        <v>0</v>
      </c>
      <c r="Q46" s="22">
        <v>0</v>
      </c>
      <c r="R46" s="28">
        <v>0</v>
      </c>
      <c r="S46" s="22">
        <v>0</v>
      </c>
      <c r="T46" s="28">
        <v>0</v>
      </c>
      <c r="U46" s="22">
        <v>0</v>
      </c>
      <c r="V46" s="28">
        <v>0</v>
      </c>
      <c r="W46" s="22">
        <v>0</v>
      </c>
      <c r="X46" s="28">
        <v>0</v>
      </c>
      <c r="Y46" s="22">
        <v>0</v>
      </c>
      <c r="Z46" s="28">
        <v>0</v>
      </c>
    </row>
    <row r="47" spans="1:26" s="24" customFormat="1" ht="15.75" x14ac:dyDescent="0.25">
      <c r="A47" s="29" t="s">
        <v>37</v>
      </c>
      <c r="B47" s="17">
        <v>13.181900000000002</v>
      </c>
      <c r="C47" s="47">
        <v>20.948000000000015</v>
      </c>
      <c r="D47" s="17">
        <v>61.015000000000001</v>
      </c>
      <c r="E47" s="47">
        <v>18.017999999999979</v>
      </c>
      <c r="F47" s="17">
        <v>133.614</v>
      </c>
      <c r="G47" s="47">
        <v>130.911</v>
      </c>
      <c r="H47" s="17">
        <v>95.573000000000008</v>
      </c>
      <c r="I47" s="47">
        <v>295.30599999999993</v>
      </c>
      <c r="J47" s="17">
        <v>433.46682789000005</v>
      </c>
      <c r="K47" s="47">
        <v>377.68656435999998</v>
      </c>
      <c r="L47" s="17">
        <v>320.91024528999998</v>
      </c>
      <c r="M47" s="16">
        <v>287.81838882</v>
      </c>
      <c r="N47" s="17">
        <v>427.40269691000003</v>
      </c>
      <c r="O47" s="16">
        <v>311.34672362000003</v>
      </c>
      <c r="P47" s="17">
        <v>367.01345061000001</v>
      </c>
      <c r="Q47" s="16">
        <v>624.97199320999994</v>
      </c>
      <c r="R47" s="17">
        <v>780.38510369000005</v>
      </c>
      <c r="S47" s="16">
        <v>632.90222397999992</v>
      </c>
      <c r="T47" s="17">
        <v>802.77225345000011</v>
      </c>
      <c r="U47" s="16">
        <v>863.16181326999981</v>
      </c>
      <c r="V47" s="17">
        <v>578.56539617999999</v>
      </c>
      <c r="W47" s="16">
        <v>523.99797209000008</v>
      </c>
      <c r="X47" s="17">
        <f>X48</f>
        <v>531.72926093000001</v>
      </c>
      <c r="Y47" s="16">
        <f>Y48</f>
        <v>659.66526469000007</v>
      </c>
      <c r="Z47" s="17">
        <f>Z48</f>
        <v>1085.0965876499999</v>
      </c>
    </row>
    <row r="48" spans="1:26" s="24" customFormat="1" ht="15.75" x14ac:dyDescent="0.25">
      <c r="A48" s="21" t="s">
        <v>38</v>
      </c>
      <c r="B48" s="23">
        <v>13.181900000000002</v>
      </c>
      <c r="C48" s="48">
        <v>20.948000000000015</v>
      </c>
      <c r="D48" s="23">
        <v>61.015000000000001</v>
      </c>
      <c r="E48" s="48">
        <v>18.017999999999979</v>
      </c>
      <c r="F48" s="23">
        <v>133.614</v>
      </c>
      <c r="G48" s="48">
        <v>130.911</v>
      </c>
      <c r="H48" s="23">
        <v>95.573000000000008</v>
      </c>
      <c r="I48" s="48">
        <v>295.30599999999993</v>
      </c>
      <c r="J48" s="23">
        <v>433.46682789000005</v>
      </c>
      <c r="K48" s="48">
        <v>377.68656435999998</v>
      </c>
      <c r="L48" s="23">
        <v>320.91024528999998</v>
      </c>
      <c r="M48" s="20">
        <v>287.81838882</v>
      </c>
      <c r="N48" s="23">
        <v>427.40269691000003</v>
      </c>
      <c r="O48" s="20">
        <v>311.34672362000003</v>
      </c>
      <c r="P48" s="23">
        <v>367.01345061000001</v>
      </c>
      <c r="Q48" s="20">
        <v>624.97199320999994</v>
      </c>
      <c r="R48" s="23">
        <v>780.38510369000005</v>
      </c>
      <c r="S48" s="20">
        <v>632.90222397999992</v>
      </c>
      <c r="T48" s="23">
        <v>802.77225345000011</v>
      </c>
      <c r="U48" s="20">
        <v>863.16181326999981</v>
      </c>
      <c r="V48" s="23">
        <v>578.56539617999999</v>
      </c>
      <c r="W48" s="20">
        <v>523.99797209000008</v>
      </c>
      <c r="X48" s="23">
        <v>531.72926093000001</v>
      </c>
      <c r="Y48" s="20">
        <v>659.66526469000007</v>
      </c>
      <c r="Z48" s="23">
        <v>1085.0965876499999</v>
      </c>
    </row>
    <row r="49" spans="1:26" s="24" customFormat="1" ht="15.75" x14ac:dyDescent="0.25">
      <c r="A49" s="14"/>
      <c r="B49" s="23"/>
      <c r="C49" s="49"/>
      <c r="D49" s="23"/>
      <c r="E49" s="49"/>
      <c r="F49" s="23"/>
      <c r="G49" s="49"/>
      <c r="H49" s="23"/>
      <c r="I49" s="49"/>
      <c r="J49" s="23"/>
      <c r="K49" s="49"/>
      <c r="L49" s="23"/>
      <c r="M49" s="20"/>
      <c r="N49" s="23"/>
      <c r="O49" s="20"/>
      <c r="P49" s="23"/>
      <c r="Q49" s="20"/>
      <c r="R49" s="23"/>
      <c r="S49" s="20"/>
      <c r="T49" s="23"/>
      <c r="U49" s="20"/>
      <c r="V49" s="23"/>
      <c r="W49" s="20"/>
      <c r="X49" s="23"/>
      <c r="Y49" s="20"/>
      <c r="Z49" s="23"/>
    </row>
    <row r="50" spans="1:26" s="18" customFormat="1" ht="15.75" x14ac:dyDescent="0.25">
      <c r="A50" s="15" t="s">
        <v>39</v>
      </c>
      <c r="B50" s="17">
        <v>1248.824415</v>
      </c>
      <c r="C50" s="47">
        <v>1256.0394973684211</v>
      </c>
      <c r="D50" s="17">
        <v>1323.942</v>
      </c>
      <c r="E50" s="47">
        <v>1555.3580000000002</v>
      </c>
      <c r="F50" s="17">
        <v>1319.4860000000001</v>
      </c>
      <c r="G50" s="47">
        <v>1573.8789999999999</v>
      </c>
      <c r="H50" s="17">
        <v>1519.2901999999999</v>
      </c>
      <c r="I50" s="47">
        <v>1104.0989999999999</v>
      </c>
      <c r="J50" s="17">
        <v>5825.0893949799993</v>
      </c>
      <c r="K50" s="47">
        <v>3013.1325034700003</v>
      </c>
      <c r="L50" s="17">
        <v>4222.5660719199996</v>
      </c>
      <c r="M50" s="16">
        <v>7182.41086653</v>
      </c>
      <c r="N50" s="17">
        <v>6064.2874844500002</v>
      </c>
      <c r="O50" s="16">
        <v>6038.8483930600005</v>
      </c>
      <c r="P50" s="17">
        <v>2261.0329391700002</v>
      </c>
      <c r="Q50" s="16">
        <v>2842.3596344900002</v>
      </c>
      <c r="R50" s="17">
        <v>2132.8115637599999</v>
      </c>
      <c r="S50" s="16">
        <v>1754.8460526600002</v>
      </c>
      <c r="T50" s="17">
        <v>2208.47856598</v>
      </c>
      <c r="U50" s="16">
        <v>2449.4500626800004</v>
      </c>
      <c r="V50" s="17">
        <v>626.1175838700002</v>
      </c>
      <c r="W50" s="16">
        <v>2733.5229346299998</v>
      </c>
      <c r="X50" s="17">
        <f>X51+X55</f>
        <v>3714.37009029</v>
      </c>
      <c r="Y50" s="16">
        <f>Y51+Y55</f>
        <v>1890.4875100599997</v>
      </c>
      <c r="Z50" s="17">
        <f>Z51+Z55</f>
        <v>2014.4316021399998</v>
      </c>
    </row>
    <row r="51" spans="1:26" s="24" customFormat="1" ht="15.75" x14ac:dyDescent="0.25">
      <c r="A51" s="29" t="s">
        <v>6</v>
      </c>
      <c r="B51" s="31">
        <v>11.922975000000001</v>
      </c>
      <c r="C51" s="47">
        <v>39.037049000000003</v>
      </c>
      <c r="D51" s="31">
        <v>29.859000000000002</v>
      </c>
      <c r="E51" s="47">
        <v>9.5519999999999996</v>
      </c>
      <c r="F51" s="31">
        <v>11.93</v>
      </c>
      <c r="G51" s="47">
        <v>19.051000000000002</v>
      </c>
      <c r="H51" s="31">
        <v>12.819199999999999</v>
      </c>
      <c r="I51" s="47">
        <v>10.039</v>
      </c>
      <c r="J51" s="31">
        <v>49.980224590000006</v>
      </c>
      <c r="K51" s="47">
        <v>45.91072226</v>
      </c>
      <c r="L51" s="31">
        <v>38.062035029999997</v>
      </c>
      <c r="M51" s="30">
        <v>140.85515570000001</v>
      </c>
      <c r="N51" s="31">
        <v>109.72940591000001</v>
      </c>
      <c r="O51" s="30">
        <v>94.583228560000009</v>
      </c>
      <c r="P51" s="31">
        <v>75.371655059999995</v>
      </c>
      <c r="Q51" s="30">
        <v>74.853295530000011</v>
      </c>
      <c r="R51" s="31">
        <v>85.421742810000012</v>
      </c>
      <c r="S51" s="30">
        <v>59.524358060000004</v>
      </c>
      <c r="T51" s="31">
        <v>84.383019349999998</v>
      </c>
      <c r="U51" s="30">
        <v>80.498493550000006</v>
      </c>
      <c r="V51" s="31">
        <v>61.291870029999998</v>
      </c>
      <c r="W51" s="30">
        <v>71.576615680000003</v>
      </c>
      <c r="X51" s="31">
        <f>X52+X54</f>
        <v>164.01424550000002</v>
      </c>
      <c r="Y51" s="30">
        <f>Y52+Y54</f>
        <v>137.54964486999998</v>
      </c>
      <c r="Z51" s="31">
        <f>Z52+Z54</f>
        <v>145.48727908000001</v>
      </c>
    </row>
    <row r="52" spans="1:26" s="24" customFormat="1" ht="15.75" x14ac:dyDescent="0.25">
      <c r="A52" s="21" t="s">
        <v>40</v>
      </c>
      <c r="B52" s="23">
        <v>7</v>
      </c>
      <c r="C52" s="48">
        <v>38.840200000000003</v>
      </c>
      <c r="D52" s="23">
        <v>29.859000000000002</v>
      </c>
      <c r="E52" s="48">
        <v>9.5519999999999996</v>
      </c>
      <c r="F52" s="23">
        <v>11.9</v>
      </c>
      <c r="G52" s="48">
        <v>19.021000000000001</v>
      </c>
      <c r="H52" s="23">
        <v>12.791</v>
      </c>
      <c r="I52" s="48">
        <v>10.039</v>
      </c>
      <c r="J52" s="23">
        <v>49.980224590000006</v>
      </c>
      <c r="K52" s="48">
        <v>45.91072226</v>
      </c>
      <c r="L52" s="23">
        <v>38.062035029999997</v>
      </c>
      <c r="M52" s="20">
        <v>140.85515570000001</v>
      </c>
      <c r="N52" s="23">
        <v>109.72940591000001</v>
      </c>
      <c r="O52" s="20">
        <v>94.583228560000009</v>
      </c>
      <c r="P52" s="23">
        <v>75.371655059999995</v>
      </c>
      <c r="Q52" s="20">
        <v>74.853295530000011</v>
      </c>
      <c r="R52" s="23">
        <v>85.421742810000012</v>
      </c>
      <c r="S52" s="20">
        <v>59.524358060000004</v>
      </c>
      <c r="T52" s="23">
        <v>84.383019349999998</v>
      </c>
      <c r="U52" s="20">
        <v>80.498493550000006</v>
      </c>
      <c r="V52" s="23">
        <v>61.291870029999998</v>
      </c>
      <c r="W52" s="20">
        <v>71.576615680000003</v>
      </c>
      <c r="X52" s="23">
        <v>164.01424550000002</v>
      </c>
      <c r="Y52" s="20">
        <v>137.54964486999998</v>
      </c>
      <c r="Z52" s="23">
        <v>145.48727908000001</v>
      </c>
    </row>
    <row r="53" spans="1:26" s="24" customFormat="1" ht="15.75" x14ac:dyDescent="0.25">
      <c r="A53" s="21" t="s">
        <v>41</v>
      </c>
      <c r="B53" s="23">
        <v>0</v>
      </c>
      <c r="C53" s="48">
        <v>0</v>
      </c>
      <c r="D53" s="23">
        <v>0</v>
      </c>
      <c r="E53" s="48">
        <v>0</v>
      </c>
      <c r="F53" s="23">
        <v>0</v>
      </c>
      <c r="G53" s="48">
        <v>0</v>
      </c>
      <c r="H53" s="23">
        <v>0</v>
      </c>
      <c r="I53" s="48">
        <v>0</v>
      </c>
      <c r="J53" s="23">
        <v>0</v>
      </c>
      <c r="K53" s="48">
        <v>0</v>
      </c>
      <c r="L53" s="23">
        <v>0</v>
      </c>
      <c r="M53" s="20">
        <v>0</v>
      </c>
      <c r="N53" s="23">
        <v>0</v>
      </c>
      <c r="O53" s="20">
        <v>0</v>
      </c>
      <c r="P53" s="23">
        <v>0</v>
      </c>
      <c r="Q53" s="20">
        <v>0</v>
      </c>
      <c r="R53" s="23">
        <v>0</v>
      </c>
      <c r="S53" s="20">
        <v>0</v>
      </c>
      <c r="T53" s="23">
        <v>0</v>
      </c>
      <c r="U53" s="20">
        <v>0</v>
      </c>
      <c r="V53" s="23">
        <v>0</v>
      </c>
      <c r="W53" s="20">
        <v>0</v>
      </c>
      <c r="X53" s="23">
        <v>0</v>
      </c>
      <c r="Y53" s="20">
        <v>0</v>
      </c>
      <c r="Z53" s="23">
        <v>0</v>
      </c>
    </row>
    <row r="54" spans="1:26" s="24" customFormat="1" ht="15.75" x14ac:dyDescent="0.25">
      <c r="A54" s="21" t="s">
        <v>42</v>
      </c>
      <c r="B54" s="27">
        <v>4.8</v>
      </c>
      <c r="C54" s="48">
        <v>0.19684900000000002</v>
      </c>
      <c r="D54" s="27">
        <v>0</v>
      </c>
      <c r="E54" s="48">
        <v>0</v>
      </c>
      <c r="F54" s="27">
        <v>0.03</v>
      </c>
      <c r="G54" s="48">
        <v>0.03</v>
      </c>
      <c r="H54" s="27">
        <v>0</v>
      </c>
      <c r="I54" s="48">
        <v>0</v>
      </c>
      <c r="J54" s="27">
        <v>0</v>
      </c>
      <c r="K54" s="48">
        <v>0</v>
      </c>
      <c r="L54" s="27">
        <v>0</v>
      </c>
      <c r="M54" s="26">
        <v>0</v>
      </c>
      <c r="N54" s="27">
        <v>0</v>
      </c>
      <c r="O54" s="26">
        <v>0</v>
      </c>
      <c r="P54" s="27">
        <v>0</v>
      </c>
      <c r="Q54" s="26">
        <v>0</v>
      </c>
      <c r="R54" s="27">
        <v>0</v>
      </c>
      <c r="S54" s="26">
        <v>0</v>
      </c>
      <c r="T54" s="27">
        <v>0</v>
      </c>
      <c r="U54" s="26">
        <v>0</v>
      </c>
      <c r="V54" s="27">
        <v>0</v>
      </c>
      <c r="W54" s="26">
        <v>0</v>
      </c>
      <c r="X54" s="27">
        <v>0</v>
      </c>
      <c r="Y54" s="26">
        <v>0</v>
      </c>
      <c r="Z54" s="27">
        <v>0</v>
      </c>
    </row>
    <row r="55" spans="1:26" s="24" customFormat="1" ht="15.75" x14ac:dyDescent="0.25">
      <c r="A55" s="29" t="s">
        <v>43</v>
      </c>
      <c r="B55" s="17">
        <v>1236.9014400000001</v>
      </c>
      <c r="C55" s="47">
        <v>1217.002448368421</v>
      </c>
      <c r="D55" s="17">
        <v>1294.0830000000001</v>
      </c>
      <c r="E55" s="47">
        <v>1545.8060000000003</v>
      </c>
      <c r="F55" s="17">
        <v>1307.556</v>
      </c>
      <c r="G55" s="47">
        <v>1554.828</v>
      </c>
      <c r="H55" s="17">
        <v>1506.471</v>
      </c>
      <c r="I55" s="47">
        <v>1094.06</v>
      </c>
      <c r="J55" s="17">
        <v>4400.7584334499998</v>
      </c>
      <c r="K55" s="47">
        <v>2298.1900967199999</v>
      </c>
      <c r="L55" s="17">
        <v>3917.2803762200001</v>
      </c>
      <c r="M55" s="16">
        <v>7041.55571083</v>
      </c>
      <c r="N55" s="17">
        <v>5954.5580785399998</v>
      </c>
      <c r="O55" s="16">
        <v>5944.2651645000005</v>
      </c>
      <c r="P55" s="17">
        <v>2185.66128411</v>
      </c>
      <c r="Q55" s="16">
        <v>2767.50633896</v>
      </c>
      <c r="R55" s="17">
        <v>2047.3898209499998</v>
      </c>
      <c r="S55" s="16">
        <v>1695.3216946000002</v>
      </c>
      <c r="T55" s="17">
        <v>2124.0955466300002</v>
      </c>
      <c r="U55" s="16">
        <v>2368.9515691300003</v>
      </c>
      <c r="V55" s="17">
        <v>564.82571384000016</v>
      </c>
      <c r="W55" s="16">
        <v>2661.9463189499997</v>
      </c>
      <c r="X55" s="17">
        <f>X56+X57+X58</f>
        <v>3550.35584479</v>
      </c>
      <c r="Y55" s="16">
        <f>Y56+Y57+Y58</f>
        <v>1752.9378651899997</v>
      </c>
      <c r="Z55" s="17">
        <f>Z56+Z57+Z58</f>
        <v>1868.9443230599998</v>
      </c>
    </row>
    <row r="56" spans="1:26" s="24" customFormat="1" ht="15.75" x14ac:dyDescent="0.25">
      <c r="A56" s="21" t="s">
        <v>44</v>
      </c>
      <c r="B56" s="23">
        <v>230.9443</v>
      </c>
      <c r="C56" s="48">
        <v>277.12599999999998</v>
      </c>
      <c r="D56" s="23">
        <v>366.40800000000002</v>
      </c>
      <c r="E56" s="48">
        <v>333.89100000000008</v>
      </c>
      <c r="F56" s="23">
        <v>157.4</v>
      </c>
      <c r="G56" s="48">
        <v>275.57900000000001</v>
      </c>
      <c r="H56" s="23">
        <v>331.17200000000003</v>
      </c>
      <c r="I56" s="48">
        <v>0</v>
      </c>
      <c r="J56" s="23">
        <v>5775.1091703899992</v>
      </c>
      <c r="K56" s="48">
        <v>2957.3759174900001</v>
      </c>
      <c r="L56" s="23">
        <v>4171.9039218999997</v>
      </c>
      <c r="M56" s="20">
        <v>7028.28753994</v>
      </c>
      <c r="N56" s="23">
        <v>5937.64112415</v>
      </c>
      <c r="O56" s="20">
        <v>5942.020841210001</v>
      </c>
      <c r="P56" s="23">
        <v>2185.66128411</v>
      </c>
      <c r="Q56" s="20">
        <v>0</v>
      </c>
      <c r="R56" s="23">
        <v>0</v>
      </c>
      <c r="S56" s="20">
        <v>0</v>
      </c>
      <c r="T56" s="23">
        <v>0</v>
      </c>
      <c r="U56" s="20">
        <v>0</v>
      </c>
      <c r="V56" s="23">
        <v>0</v>
      </c>
      <c r="W56" s="20">
        <v>0</v>
      </c>
      <c r="X56" s="23">
        <v>0</v>
      </c>
      <c r="Y56" s="20">
        <v>0</v>
      </c>
      <c r="Z56" s="23">
        <v>0</v>
      </c>
    </row>
    <row r="57" spans="1:26" s="24" customFormat="1" ht="15.75" x14ac:dyDescent="0.25">
      <c r="A57" s="21" t="s">
        <v>45</v>
      </c>
      <c r="B57" s="23">
        <v>413.45878000000005</v>
      </c>
      <c r="C57" s="48">
        <v>794.94972336842102</v>
      </c>
      <c r="D57" s="23">
        <v>698.995</v>
      </c>
      <c r="E57" s="48">
        <v>990.68600000000004</v>
      </c>
      <c r="F57" s="23">
        <v>865.12599999999998</v>
      </c>
      <c r="G57" s="48">
        <v>699.36</v>
      </c>
      <c r="H57" s="23">
        <v>629.21399999999994</v>
      </c>
      <c r="I57" s="48">
        <v>523.005</v>
      </c>
      <c r="J57" s="23"/>
      <c r="K57" s="48">
        <v>9.8458637200000005</v>
      </c>
      <c r="L57" s="23">
        <v>12.60011499</v>
      </c>
      <c r="M57" s="20">
        <v>13.26817089</v>
      </c>
      <c r="N57" s="23">
        <v>16.916954390000001</v>
      </c>
      <c r="O57" s="20">
        <v>2.2443232900000005</v>
      </c>
      <c r="P57" s="23">
        <v>0</v>
      </c>
      <c r="Q57" s="20">
        <v>2765.9429289599998</v>
      </c>
      <c r="R57" s="23">
        <v>2047.3898209499998</v>
      </c>
      <c r="S57" s="20">
        <v>1695.3216946000002</v>
      </c>
      <c r="T57" s="23">
        <v>2124.0955466300002</v>
      </c>
      <c r="U57" s="20">
        <v>2368.9515691300003</v>
      </c>
      <c r="V57" s="23">
        <v>564.82571384000016</v>
      </c>
      <c r="W57" s="20">
        <v>2661.9463189499997</v>
      </c>
      <c r="X57" s="23">
        <v>3550.35584479</v>
      </c>
      <c r="Y57" s="20">
        <v>1752.9378651899997</v>
      </c>
      <c r="Z57" s="23">
        <v>1868.9443230599998</v>
      </c>
    </row>
    <row r="58" spans="1:26" s="24" customFormat="1" ht="15.75" x14ac:dyDescent="0.25">
      <c r="A58" s="21" t="s">
        <v>46</v>
      </c>
      <c r="B58" s="27">
        <v>592.49836000000005</v>
      </c>
      <c r="C58" s="48">
        <v>144.926725</v>
      </c>
      <c r="D58" s="27">
        <v>228.68</v>
      </c>
      <c r="E58" s="48">
        <v>221.22899999999998</v>
      </c>
      <c r="F58" s="27">
        <v>285.02999999999997</v>
      </c>
      <c r="G58" s="48">
        <v>579.88900000000001</v>
      </c>
      <c r="H58" s="27">
        <v>546.08500000000004</v>
      </c>
      <c r="I58" s="48">
        <v>571.05499999999995</v>
      </c>
      <c r="J58" s="27">
        <v>0</v>
      </c>
      <c r="K58" s="48">
        <v>0</v>
      </c>
      <c r="L58" s="27">
        <v>0</v>
      </c>
      <c r="M58" s="26">
        <v>0</v>
      </c>
      <c r="N58" s="27">
        <v>0</v>
      </c>
      <c r="O58" s="26">
        <v>0</v>
      </c>
      <c r="P58" s="27">
        <v>0</v>
      </c>
      <c r="Q58" s="26">
        <v>1.56341</v>
      </c>
      <c r="R58" s="27">
        <v>0</v>
      </c>
      <c r="S58" s="26">
        <v>0</v>
      </c>
      <c r="T58" s="27">
        <v>0</v>
      </c>
      <c r="U58" s="26">
        <v>0</v>
      </c>
      <c r="V58" s="27">
        <v>0</v>
      </c>
      <c r="W58" s="26">
        <v>0</v>
      </c>
      <c r="X58" s="27">
        <v>0</v>
      </c>
      <c r="Y58" s="26">
        <v>0</v>
      </c>
      <c r="Z58" s="27">
        <v>0</v>
      </c>
    </row>
    <row r="59" spans="1:26" s="24" customFormat="1" ht="15.75" x14ac:dyDescent="0.25">
      <c r="A59" s="14"/>
      <c r="B59" s="23"/>
      <c r="C59" s="49"/>
      <c r="D59" s="23"/>
      <c r="E59" s="49"/>
      <c r="F59" s="23"/>
      <c r="G59" s="49"/>
      <c r="H59" s="23"/>
      <c r="I59" s="49"/>
      <c r="J59" s="23"/>
      <c r="K59" s="49"/>
      <c r="L59" s="23"/>
      <c r="M59" s="20"/>
      <c r="N59" s="23"/>
      <c r="O59" s="20"/>
      <c r="P59" s="23"/>
      <c r="Q59" s="20"/>
      <c r="R59" s="23"/>
      <c r="S59" s="20"/>
      <c r="T59" s="23"/>
      <c r="U59" s="20"/>
      <c r="V59" s="23"/>
      <c r="W59" s="20"/>
      <c r="X59" s="23"/>
      <c r="Y59" s="20"/>
      <c r="Z59" s="23"/>
    </row>
    <row r="60" spans="1:26" s="24" customFormat="1" ht="15.75" x14ac:dyDescent="0.25">
      <c r="A60" s="29" t="s">
        <v>47</v>
      </c>
      <c r="B60" s="17">
        <v>14.7</v>
      </c>
      <c r="C60" s="47">
        <v>21.458000000000002</v>
      </c>
      <c r="D60" s="17">
        <v>124.175</v>
      </c>
      <c r="E60" s="47">
        <v>41.3536</v>
      </c>
      <c r="F60" s="17">
        <v>43.686</v>
      </c>
      <c r="G60" s="47">
        <v>73.296999999999997</v>
      </c>
      <c r="H60" s="17">
        <v>349.65199999999999</v>
      </c>
      <c r="I60" s="47">
        <v>1934.9</v>
      </c>
      <c r="J60" s="17">
        <v>949.30684691999988</v>
      </c>
      <c r="K60" s="47">
        <v>932.18470241</v>
      </c>
      <c r="L60" s="17">
        <v>375.02016139</v>
      </c>
      <c r="M60" s="16">
        <v>163.88052428</v>
      </c>
      <c r="N60" s="17">
        <v>107.46888858999999</v>
      </c>
      <c r="O60" s="16">
        <v>171.24796578999999</v>
      </c>
      <c r="P60" s="17">
        <v>1298.5717167600001</v>
      </c>
      <c r="Q60" s="16">
        <v>381.72458787999994</v>
      </c>
      <c r="R60" s="17">
        <v>467.04635222999991</v>
      </c>
      <c r="S60" s="16">
        <v>513.82741158999988</v>
      </c>
      <c r="T60" s="17">
        <v>655.18470353999999</v>
      </c>
      <c r="U60" s="16">
        <v>543.20291213999997</v>
      </c>
      <c r="V60" s="17">
        <v>503.17752038999998</v>
      </c>
      <c r="W60" s="16">
        <v>530.17308352000009</v>
      </c>
      <c r="X60" s="17">
        <f>X61+X62+X63</f>
        <v>425.85735839</v>
      </c>
      <c r="Y60" s="16">
        <f>Y61+Y62+Y63</f>
        <v>672.0552314900001</v>
      </c>
      <c r="Z60" s="17">
        <f>Z61+Z62+Z63</f>
        <v>909.69222413</v>
      </c>
    </row>
    <row r="61" spans="1:26" s="24" customFormat="1" ht="15.75" x14ac:dyDescent="0.25">
      <c r="A61" s="21" t="s">
        <v>48</v>
      </c>
      <c r="B61" s="27">
        <v>0</v>
      </c>
      <c r="C61" s="48">
        <v>0.70399999999999996</v>
      </c>
      <c r="D61" s="27">
        <v>0</v>
      </c>
      <c r="E61" s="48">
        <v>0</v>
      </c>
      <c r="F61" s="27">
        <v>0</v>
      </c>
      <c r="G61" s="48">
        <v>0</v>
      </c>
      <c r="H61" s="27">
        <v>0</v>
      </c>
      <c r="I61" s="48">
        <v>0</v>
      </c>
      <c r="J61" s="27">
        <v>0</v>
      </c>
      <c r="K61" s="48">
        <v>0</v>
      </c>
      <c r="L61" s="27">
        <v>0</v>
      </c>
      <c r="M61" s="26">
        <v>0</v>
      </c>
      <c r="N61" s="27">
        <v>0</v>
      </c>
      <c r="O61" s="26">
        <v>0</v>
      </c>
      <c r="P61" s="27"/>
      <c r="Q61" s="26"/>
      <c r="R61" s="27"/>
      <c r="S61" s="26">
        <v>0</v>
      </c>
      <c r="T61" s="27">
        <v>0</v>
      </c>
      <c r="U61" s="26">
        <v>0</v>
      </c>
      <c r="V61" s="27">
        <v>0</v>
      </c>
      <c r="W61" s="26">
        <v>0</v>
      </c>
      <c r="X61" s="27">
        <v>0</v>
      </c>
      <c r="Y61" s="26">
        <v>0</v>
      </c>
      <c r="Z61" s="27">
        <v>0</v>
      </c>
    </row>
    <row r="62" spans="1:26" s="24" customFormat="1" ht="15.75" x14ac:dyDescent="0.25">
      <c r="A62" s="21" t="s">
        <v>49</v>
      </c>
      <c r="B62" s="28">
        <v>1.6</v>
      </c>
      <c r="C62" s="48">
        <v>20.754000000000001</v>
      </c>
      <c r="D62" s="28">
        <v>124.175</v>
      </c>
      <c r="E62" s="48">
        <v>41.3536</v>
      </c>
      <c r="F62" s="28">
        <v>43.686</v>
      </c>
      <c r="G62" s="48">
        <v>73.296999999999997</v>
      </c>
      <c r="H62" s="28">
        <v>349.65199999999999</v>
      </c>
      <c r="I62" s="48">
        <v>0.159</v>
      </c>
      <c r="J62" s="28">
        <v>31.111164110000001</v>
      </c>
      <c r="K62" s="48">
        <v>379.24494741000001</v>
      </c>
      <c r="L62" s="28">
        <v>145.38777152</v>
      </c>
      <c r="M62" s="22">
        <v>0</v>
      </c>
      <c r="N62" s="28">
        <v>0</v>
      </c>
      <c r="O62" s="22">
        <v>0</v>
      </c>
      <c r="P62" s="28">
        <v>0</v>
      </c>
      <c r="Q62" s="22">
        <v>0</v>
      </c>
      <c r="R62" s="28">
        <v>0</v>
      </c>
      <c r="S62" s="22">
        <v>0</v>
      </c>
      <c r="T62" s="28">
        <v>0</v>
      </c>
      <c r="U62" s="22">
        <v>0</v>
      </c>
      <c r="V62" s="28">
        <v>0</v>
      </c>
      <c r="W62" s="22">
        <v>0</v>
      </c>
      <c r="X62" s="28">
        <v>0</v>
      </c>
      <c r="Y62" s="22">
        <v>0</v>
      </c>
      <c r="Z62" s="28">
        <v>0</v>
      </c>
    </row>
    <row r="63" spans="1:26" s="24" customFormat="1" ht="15.75" x14ac:dyDescent="0.25">
      <c r="A63" s="21" t="s">
        <v>50</v>
      </c>
      <c r="B63" s="23">
        <v>13.1</v>
      </c>
      <c r="C63" s="48">
        <v>0</v>
      </c>
      <c r="D63" s="23">
        <v>0</v>
      </c>
      <c r="E63" s="48">
        <v>0</v>
      </c>
      <c r="F63" s="23">
        <v>0</v>
      </c>
      <c r="G63" s="48">
        <v>0</v>
      </c>
      <c r="H63" s="23">
        <v>0</v>
      </c>
      <c r="I63" s="48">
        <v>1923.096</v>
      </c>
      <c r="J63" s="23">
        <v>918.19568280999988</v>
      </c>
      <c r="K63" s="48">
        <v>552.93975499999999</v>
      </c>
      <c r="L63" s="23">
        <v>229.63238987</v>
      </c>
      <c r="M63" s="20">
        <v>163.88052428</v>
      </c>
      <c r="N63" s="23">
        <v>107.46888858999999</v>
      </c>
      <c r="O63" s="20">
        <v>171.24796578999999</v>
      </c>
      <c r="P63" s="23">
        <v>1298.5717167600001</v>
      </c>
      <c r="Q63" s="20">
        <v>381.72458787999994</v>
      </c>
      <c r="R63" s="23">
        <v>467.04635222999991</v>
      </c>
      <c r="S63" s="20">
        <v>513.82741158999988</v>
      </c>
      <c r="T63" s="23">
        <v>655.18470353999999</v>
      </c>
      <c r="U63" s="20">
        <v>543.20291213999997</v>
      </c>
      <c r="V63" s="23">
        <v>503.17752038999998</v>
      </c>
      <c r="W63" s="20">
        <v>530.17308352000009</v>
      </c>
      <c r="X63" s="23">
        <v>425.85735839</v>
      </c>
      <c r="Y63" s="20">
        <v>672.0552314900001</v>
      </c>
      <c r="Z63" s="23">
        <v>909.69222413</v>
      </c>
    </row>
    <row r="64" spans="1:26" s="24" customFormat="1" ht="15.75" x14ac:dyDescent="0.25">
      <c r="A64" s="14"/>
      <c r="B64" s="23"/>
      <c r="C64" s="14"/>
      <c r="D64" s="23"/>
      <c r="E64" s="14"/>
      <c r="F64" s="23"/>
      <c r="G64" s="14"/>
      <c r="H64" s="23"/>
      <c r="I64" s="14"/>
      <c r="J64" s="23"/>
      <c r="K64" s="14"/>
      <c r="L64" s="23"/>
      <c r="M64" s="20"/>
      <c r="N64" s="23"/>
      <c r="O64" s="20"/>
      <c r="P64" s="23"/>
      <c r="Q64" s="20"/>
      <c r="R64" s="23"/>
      <c r="S64" s="20"/>
      <c r="T64" s="23"/>
      <c r="U64" s="20"/>
      <c r="V64" s="23"/>
      <c r="W64" s="20"/>
      <c r="X64" s="23"/>
      <c r="Y64" s="20"/>
      <c r="Z64" s="23"/>
    </row>
    <row r="65" spans="1:26" s="24" customFormat="1" ht="15.75" x14ac:dyDescent="0.25">
      <c r="A65" s="29" t="s">
        <v>51</v>
      </c>
      <c r="B65" s="31">
        <v>108.3</v>
      </c>
      <c r="C65" s="50">
        <v>93.221000000000004</v>
      </c>
      <c r="D65" s="31">
        <v>390.47500000000002</v>
      </c>
      <c r="E65" s="50">
        <v>413.637</v>
      </c>
      <c r="F65" s="31">
        <v>573.62199999999996</v>
      </c>
      <c r="G65" s="50">
        <v>519.36800000000005</v>
      </c>
      <c r="H65" s="31">
        <v>538.26300000000003</v>
      </c>
      <c r="I65" s="50">
        <v>0</v>
      </c>
      <c r="J65" s="31">
        <v>0</v>
      </c>
      <c r="K65" s="50">
        <v>0</v>
      </c>
      <c r="L65" s="31">
        <v>0</v>
      </c>
      <c r="M65" s="30">
        <v>0</v>
      </c>
      <c r="N65" s="31">
        <v>0</v>
      </c>
      <c r="O65" s="30">
        <v>0</v>
      </c>
      <c r="P65" s="31">
        <v>0</v>
      </c>
      <c r="Q65" s="30">
        <v>0</v>
      </c>
      <c r="R65" s="31">
        <v>0</v>
      </c>
      <c r="S65" s="30">
        <v>0</v>
      </c>
      <c r="T65" s="31">
        <v>0</v>
      </c>
      <c r="U65" s="30">
        <v>0</v>
      </c>
      <c r="V65" s="31">
        <v>0</v>
      </c>
      <c r="W65" s="30">
        <v>0</v>
      </c>
      <c r="X65" s="31">
        <v>0</v>
      </c>
      <c r="Y65" s="30">
        <v>0</v>
      </c>
      <c r="Z65" s="31">
        <v>0</v>
      </c>
    </row>
    <row r="66" spans="1:26" s="24" customFormat="1" ht="15.75" x14ac:dyDescent="0.25">
      <c r="A66" s="32"/>
      <c r="B66" s="23"/>
      <c r="C66" s="51"/>
      <c r="D66" s="23"/>
      <c r="E66" s="51"/>
      <c r="F66" s="23"/>
      <c r="G66" s="51"/>
      <c r="H66" s="23"/>
      <c r="I66" s="51"/>
      <c r="J66" s="23"/>
      <c r="K66" s="51"/>
      <c r="L66" s="23"/>
      <c r="M66" s="20"/>
      <c r="N66" s="23"/>
      <c r="O66" s="20"/>
      <c r="P66" s="23"/>
      <c r="Q66" s="20"/>
      <c r="R66" s="23"/>
      <c r="S66" s="20"/>
      <c r="T66" s="23"/>
      <c r="U66" s="20"/>
      <c r="V66" s="23"/>
      <c r="W66" s="20"/>
      <c r="X66" s="23"/>
      <c r="Y66" s="20"/>
      <c r="Z66" s="23"/>
    </row>
    <row r="67" spans="1:26" s="24" customFormat="1" ht="15.75" x14ac:dyDescent="0.25">
      <c r="A67" s="29" t="s">
        <v>52</v>
      </c>
      <c r="B67" s="17">
        <v>9.5000000000000001E-2</v>
      </c>
      <c r="C67" s="50">
        <v>141.30000000000001</v>
      </c>
      <c r="D67" s="17">
        <v>0</v>
      </c>
      <c r="E67" s="50">
        <v>0</v>
      </c>
      <c r="F67" s="17">
        <v>1.946</v>
      </c>
      <c r="G67" s="50">
        <v>2.4700000000000002</v>
      </c>
      <c r="H67" s="17">
        <v>7.9039999999999999</v>
      </c>
      <c r="I67" s="50">
        <v>7.9320000000000013</v>
      </c>
      <c r="J67" s="17">
        <v>172.84901256999999</v>
      </c>
      <c r="K67" s="50">
        <v>6.3207811300000003</v>
      </c>
      <c r="L67" s="17">
        <v>10.851863829999999</v>
      </c>
      <c r="M67" s="16">
        <v>74.658420100000001</v>
      </c>
      <c r="N67" s="17">
        <v>81.871376680002115</v>
      </c>
      <c r="O67" s="16">
        <v>64.329819430000001</v>
      </c>
      <c r="P67" s="17">
        <v>49.275278340000007</v>
      </c>
      <c r="Q67" s="16">
        <v>28.635978569999999</v>
      </c>
      <c r="R67" s="17">
        <v>28.435984800000004</v>
      </c>
      <c r="S67" s="16">
        <v>46.615496089999994</v>
      </c>
      <c r="T67" s="17">
        <v>74.390746299999989</v>
      </c>
      <c r="U67" s="16">
        <v>47.857431970000007</v>
      </c>
      <c r="V67" s="17">
        <v>60.976875879999994</v>
      </c>
      <c r="W67" s="16">
        <v>84.209190100000114</v>
      </c>
      <c r="X67" s="17">
        <f>X68+X69+X70+X71</f>
        <v>30.339222910000043</v>
      </c>
      <c r="Y67" s="16">
        <f>Y68+Y69+Y70+Y71</f>
        <v>33.258943039999998</v>
      </c>
      <c r="Z67" s="17">
        <f>Z68+Z69+Z70+Z71</f>
        <v>230.41188984999999</v>
      </c>
    </row>
    <row r="68" spans="1:26" s="24" customFormat="1" ht="15.75" x14ac:dyDescent="0.25">
      <c r="A68" s="21" t="s">
        <v>53</v>
      </c>
      <c r="B68" s="23">
        <v>9.5000000000000001E-2</v>
      </c>
      <c r="C68" s="52">
        <v>141.30000000000001</v>
      </c>
      <c r="D68" s="23">
        <v>0</v>
      </c>
      <c r="E68" s="52">
        <v>0</v>
      </c>
      <c r="F68" s="23">
        <v>1.946</v>
      </c>
      <c r="G68" s="52">
        <v>2.4700000000000002</v>
      </c>
      <c r="H68" s="23">
        <v>2.6890000000000001</v>
      </c>
      <c r="I68" s="52">
        <v>2.3870000000000005</v>
      </c>
      <c r="J68" s="23">
        <v>5.6466460599999992</v>
      </c>
      <c r="K68" s="52">
        <v>2.7803813599999998</v>
      </c>
      <c r="L68" s="23">
        <v>7.6066154199999998</v>
      </c>
      <c r="M68" s="20">
        <v>0</v>
      </c>
      <c r="N68" s="23">
        <v>0</v>
      </c>
      <c r="O68" s="20">
        <v>6.5410290899999994</v>
      </c>
      <c r="P68" s="23">
        <v>4.5795510300000002</v>
      </c>
      <c r="Q68" s="20">
        <v>24.314656799999998</v>
      </c>
      <c r="R68" s="23">
        <v>22.512515630000003</v>
      </c>
      <c r="S68" s="20">
        <v>30.101788189999997</v>
      </c>
      <c r="T68" s="23">
        <v>49.130739030000001</v>
      </c>
      <c r="U68" s="20">
        <v>27.087386360000004</v>
      </c>
      <c r="V68" s="23">
        <v>2.0686457499999999</v>
      </c>
      <c r="W68" s="20">
        <v>16.591448849999999</v>
      </c>
      <c r="X68" s="23">
        <v>6.1054706799999998</v>
      </c>
      <c r="Y68" s="20">
        <v>4.9651223599999996</v>
      </c>
      <c r="Z68" s="23">
        <v>0.92872986999999996</v>
      </c>
    </row>
    <row r="69" spans="1:26" s="24" customFormat="1" ht="15.75" x14ac:dyDescent="0.25">
      <c r="A69" s="21" t="s">
        <v>54</v>
      </c>
      <c r="B69" s="27">
        <v>0</v>
      </c>
      <c r="C69" s="52">
        <v>0</v>
      </c>
      <c r="D69" s="27">
        <v>0</v>
      </c>
      <c r="E69" s="52">
        <v>0</v>
      </c>
      <c r="F69" s="27">
        <v>0</v>
      </c>
      <c r="G69" s="52">
        <v>0</v>
      </c>
      <c r="H69" s="27">
        <v>0</v>
      </c>
      <c r="I69" s="52">
        <v>0</v>
      </c>
      <c r="J69" s="27"/>
      <c r="K69" s="52">
        <v>0</v>
      </c>
      <c r="L69" s="27">
        <v>0</v>
      </c>
      <c r="M69" s="26">
        <v>0</v>
      </c>
      <c r="N69" s="27">
        <v>0</v>
      </c>
      <c r="O69" s="26">
        <v>0</v>
      </c>
      <c r="P69" s="27">
        <v>0</v>
      </c>
      <c r="Q69" s="26">
        <v>0</v>
      </c>
      <c r="R69" s="27">
        <v>0</v>
      </c>
      <c r="S69" s="26">
        <v>0</v>
      </c>
      <c r="T69" s="27">
        <v>0</v>
      </c>
      <c r="U69" s="26">
        <v>0</v>
      </c>
      <c r="V69" s="27">
        <v>0</v>
      </c>
      <c r="W69" s="26">
        <v>0</v>
      </c>
      <c r="X69" s="27">
        <v>0</v>
      </c>
      <c r="Y69" s="26">
        <v>0</v>
      </c>
      <c r="Z69" s="27">
        <v>0</v>
      </c>
    </row>
    <row r="70" spans="1:26" s="24" customFormat="1" ht="15.75" x14ac:dyDescent="0.25">
      <c r="A70" s="21" t="s">
        <v>55</v>
      </c>
      <c r="B70" s="27">
        <v>0</v>
      </c>
      <c r="C70" s="52">
        <v>0</v>
      </c>
      <c r="D70" s="27">
        <v>0</v>
      </c>
      <c r="E70" s="52">
        <v>0</v>
      </c>
      <c r="F70" s="27">
        <v>0</v>
      </c>
      <c r="G70" s="52">
        <v>0</v>
      </c>
      <c r="H70" s="27">
        <v>0</v>
      </c>
      <c r="I70" s="52">
        <v>0</v>
      </c>
      <c r="J70" s="27">
        <v>167.20236650999999</v>
      </c>
      <c r="K70" s="52">
        <v>0</v>
      </c>
      <c r="L70" s="27">
        <v>0</v>
      </c>
      <c r="M70" s="26">
        <v>0</v>
      </c>
      <c r="N70" s="27">
        <v>0</v>
      </c>
      <c r="O70" s="26">
        <v>0</v>
      </c>
      <c r="P70" s="27">
        <v>0</v>
      </c>
      <c r="Q70" s="26">
        <v>0</v>
      </c>
      <c r="R70" s="27">
        <v>0</v>
      </c>
      <c r="S70" s="26">
        <v>0</v>
      </c>
      <c r="T70" s="27">
        <v>0</v>
      </c>
      <c r="U70" s="26">
        <v>0</v>
      </c>
      <c r="V70" s="27">
        <v>0</v>
      </c>
      <c r="W70" s="26">
        <v>0</v>
      </c>
      <c r="X70" s="27">
        <v>0</v>
      </c>
      <c r="Y70" s="26">
        <v>0</v>
      </c>
      <c r="Z70" s="27">
        <v>0</v>
      </c>
    </row>
    <row r="71" spans="1:26" s="24" customFormat="1" ht="15.75" x14ac:dyDescent="0.25">
      <c r="A71" s="21" t="s">
        <v>56</v>
      </c>
      <c r="B71" s="23">
        <v>0</v>
      </c>
      <c r="C71" s="52">
        <v>0</v>
      </c>
      <c r="D71" s="23">
        <v>0</v>
      </c>
      <c r="E71" s="52">
        <v>0</v>
      </c>
      <c r="F71" s="23">
        <v>0</v>
      </c>
      <c r="G71" s="52">
        <v>0</v>
      </c>
      <c r="H71" s="23">
        <v>5.2149999999999999</v>
      </c>
      <c r="I71" s="52">
        <v>5.5450000000000008</v>
      </c>
      <c r="J71" s="23"/>
      <c r="K71" s="52">
        <v>3.5403997700000001</v>
      </c>
      <c r="L71" s="23">
        <v>3.2452484100000003</v>
      </c>
      <c r="M71" s="20">
        <v>74.658420100000001</v>
      </c>
      <c r="N71" s="23">
        <v>81.871376680002115</v>
      </c>
      <c r="O71" s="20">
        <v>57.788790339999998</v>
      </c>
      <c r="P71" s="23">
        <v>44.695727310000009</v>
      </c>
      <c r="Q71" s="20">
        <v>4.32132177</v>
      </c>
      <c r="R71" s="23">
        <v>5.9234691700000006</v>
      </c>
      <c r="S71" s="20">
        <v>16.5137079</v>
      </c>
      <c r="T71" s="23">
        <v>25.260007269999996</v>
      </c>
      <c r="U71" s="20">
        <v>20.77004561</v>
      </c>
      <c r="V71" s="23">
        <v>58.908230129999993</v>
      </c>
      <c r="W71" s="20">
        <v>67.617741250000108</v>
      </c>
      <c r="X71" s="23">
        <v>24.233752230000043</v>
      </c>
      <c r="Y71" s="20">
        <v>28.29382068</v>
      </c>
      <c r="Z71" s="23">
        <v>229.48315997999998</v>
      </c>
    </row>
    <row r="72" spans="1:26" s="24" customFormat="1" ht="15.75" x14ac:dyDescent="0.25">
      <c r="A72" s="21"/>
      <c r="B72" s="23"/>
      <c r="C72" s="52"/>
      <c r="D72" s="23"/>
      <c r="E72" s="52"/>
      <c r="F72" s="23"/>
      <c r="G72" s="52"/>
      <c r="H72" s="23"/>
      <c r="I72" s="52"/>
      <c r="J72" s="23"/>
      <c r="K72" s="52"/>
      <c r="L72" s="23"/>
      <c r="M72" s="20"/>
      <c r="N72" s="23"/>
      <c r="O72" s="20"/>
      <c r="P72" s="23"/>
      <c r="Q72" s="20"/>
      <c r="R72" s="23"/>
      <c r="S72" s="20"/>
      <c r="T72" s="23"/>
      <c r="U72" s="20"/>
      <c r="V72" s="23"/>
      <c r="W72" s="20"/>
      <c r="X72" s="23"/>
      <c r="Y72" s="20"/>
      <c r="Z72" s="23"/>
    </row>
    <row r="73" spans="1:26" s="24" customFormat="1" ht="15.75" x14ac:dyDescent="0.25">
      <c r="A73" s="29" t="s">
        <v>57</v>
      </c>
      <c r="B73" s="17">
        <v>1290.6850210000002</v>
      </c>
      <c r="C73" s="50">
        <v>1103.84601</v>
      </c>
      <c r="D73" s="17">
        <v>1083.2460000000001</v>
      </c>
      <c r="E73" s="50">
        <v>1596.578</v>
      </c>
      <c r="F73" s="17">
        <v>1679.057</v>
      </c>
      <c r="G73" s="50">
        <v>2180.1570000000002</v>
      </c>
      <c r="H73" s="17">
        <v>1755.4630000000002</v>
      </c>
      <c r="I73" s="50">
        <v>2040.8430000000001</v>
      </c>
      <c r="J73" s="17">
        <v>1048.95983363</v>
      </c>
      <c r="K73" s="50">
        <v>2443.8665155099998</v>
      </c>
      <c r="L73" s="17">
        <v>2880.6287282399999</v>
      </c>
      <c r="M73" s="16">
        <v>2936.6155398199999</v>
      </c>
      <c r="N73" s="17">
        <v>3845.75451767</v>
      </c>
      <c r="O73" s="16">
        <v>5797.363741789999</v>
      </c>
      <c r="P73" s="17">
        <v>11134.852865019999</v>
      </c>
      <c r="Q73" s="16">
        <v>7640.7104215399995</v>
      </c>
      <c r="R73" s="17">
        <v>13079.91052071</v>
      </c>
      <c r="S73" s="16">
        <v>12195.11458999</v>
      </c>
      <c r="T73" s="17">
        <v>7974.2292693899999</v>
      </c>
      <c r="U73" s="16">
        <v>10368.212583459999</v>
      </c>
      <c r="V73" s="17">
        <v>10976.640720060001</v>
      </c>
      <c r="W73" s="16">
        <v>6062.3831032999997</v>
      </c>
      <c r="X73" s="17">
        <f>X74+X75+X76</f>
        <v>7190.5962405600003</v>
      </c>
      <c r="Y73" s="16">
        <f>Y74+Y75+Y76</f>
        <v>5757.06619065</v>
      </c>
      <c r="Z73" s="17">
        <f>Z74+Z75+Z76</f>
        <v>12405.422510079999</v>
      </c>
    </row>
    <row r="74" spans="1:26" s="24" customFormat="1" ht="15.75" x14ac:dyDescent="0.25">
      <c r="A74" s="38" t="s">
        <v>60</v>
      </c>
      <c r="B74" s="23">
        <v>199.73400000000001</v>
      </c>
      <c r="C74" s="52">
        <v>480.88499999999999</v>
      </c>
      <c r="D74" s="23">
        <v>643.10400000000004</v>
      </c>
      <c r="E74" s="52">
        <v>817.11700000000008</v>
      </c>
      <c r="F74" s="23">
        <v>1358.473</v>
      </c>
      <c r="G74" s="52">
        <v>1857.2349999999999</v>
      </c>
      <c r="H74" s="23">
        <v>947.399</v>
      </c>
      <c r="I74" s="52">
        <v>813.61300000000006</v>
      </c>
      <c r="J74" s="23">
        <v>721.01744398000005</v>
      </c>
      <c r="K74" s="52">
        <v>581.55299194999998</v>
      </c>
      <c r="L74" s="23">
        <v>1397.7857511699999</v>
      </c>
      <c r="M74" s="20">
        <v>595.22331188999999</v>
      </c>
      <c r="N74" s="23">
        <v>2129.99667967</v>
      </c>
      <c r="O74" s="20">
        <v>2219.1178582899997</v>
      </c>
      <c r="P74" s="23">
        <v>3998.8086014299997</v>
      </c>
      <c r="Q74" s="20">
        <v>1220.1583406499999</v>
      </c>
      <c r="R74" s="23">
        <v>6961.6731976600004</v>
      </c>
      <c r="S74" s="20">
        <v>9810.7024797400009</v>
      </c>
      <c r="T74" s="23">
        <v>3553.2350000000001</v>
      </c>
      <c r="U74" s="20">
        <v>6124.5497899900001</v>
      </c>
      <c r="V74" s="23">
        <v>3400.6266996700006</v>
      </c>
      <c r="W74" s="20">
        <v>2442.8163713599997</v>
      </c>
      <c r="X74" s="23">
        <v>3073.8484386499999</v>
      </c>
      <c r="Y74" s="20">
        <v>3678.9421471300002</v>
      </c>
      <c r="Z74" s="23">
        <v>7242.7591407</v>
      </c>
    </row>
    <row r="75" spans="1:26" s="24" customFormat="1" ht="15.75" x14ac:dyDescent="0.25">
      <c r="A75" s="38" t="s">
        <v>61</v>
      </c>
      <c r="B75" s="23">
        <v>392.57658100000003</v>
      </c>
      <c r="C75" s="52">
        <v>18.266010000000001</v>
      </c>
      <c r="D75" s="23">
        <v>0</v>
      </c>
      <c r="E75" s="52">
        <v>0</v>
      </c>
      <c r="F75" s="23">
        <v>0</v>
      </c>
      <c r="G75" s="52">
        <v>0</v>
      </c>
      <c r="H75" s="23">
        <v>0</v>
      </c>
      <c r="I75" s="52">
        <v>0</v>
      </c>
      <c r="J75" s="23">
        <v>72.035815139999997</v>
      </c>
      <c r="K75" s="52">
        <v>49.467012830000002</v>
      </c>
      <c r="L75" s="23">
        <v>20.83092693</v>
      </c>
      <c r="M75" s="20">
        <v>0</v>
      </c>
      <c r="N75" s="23">
        <v>0</v>
      </c>
      <c r="O75" s="20">
        <v>1.5251609300000002</v>
      </c>
      <c r="P75" s="23">
        <v>21.153915079999997</v>
      </c>
      <c r="Q75" s="20">
        <v>2.6544749999999997</v>
      </c>
      <c r="R75" s="23">
        <v>0</v>
      </c>
      <c r="S75" s="20">
        <v>4.2016797400000003</v>
      </c>
      <c r="T75" s="23">
        <v>163.63447667</v>
      </c>
      <c r="U75" s="20">
        <v>0</v>
      </c>
      <c r="V75" s="23">
        <v>0</v>
      </c>
      <c r="W75" s="20">
        <v>0</v>
      </c>
      <c r="X75" s="23">
        <v>0</v>
      </c>
      <c r="Y75" s="20">
        <v>0</v>
      </c>
      <c r="Z75" s="23">
        <v>0</v>
      </c>
    </row>
    <row r="76" spans="1:26" s="24" customFormat="1" ht="15.75" x14ac:dyDescent="0.25">
      <c r="A76" s="38" t="s">
        <v>62</v>
      </c>
      <c r="B76" s="23">
        <v>698.37444000000005</v>
      </c>
      <c r="C76" s="52">
        <v>604.69500000000005</v>
      </c>
      <c r="D76" s="23">
        <v>440.142</v>
      </c>
      <c r="E76" s="52">
        <v>779.46100000000001</v>
      </c>
      <c r="F76" s="23">
        <v>320.584</v>
      </c>
      <c r="G76" s="52">
        <v>322.92200000000003</v>
      </c>
      <c r="H76" s="23">
        <v>808.06400000000008</v>
      </c>
      <c r="I76" s="52">
        <v>1227.23</v>
      </c>
      <c r="J76" s="23">
        <v>255.90657450999998</v>
      </c>
      <c r="K76" s="52">
        <v>1812.8465107299999</v>
      </c>
      <c r="L76" s="23">
        <v>1462.0120501399999</v>
      </c>
      <c r="M76" s="20">
        <v>2341.39222793</v>
      </c>
      <c r="N76" s="23">
        <v>1715.757838</v>
      </c>
      <c r="O76" s="20">
        <v>3576.7207225699999</v>
      </c>
      <c r="P76" s="23">
        <v>7114.89034851</v>
      </c>
      <c r="Q76" s="20">
        <v>6417.8976058899998</v>
      </c>
      <c r="R76" s="23">
        <v>6118.2373230499998</v>
      </c>
      <c r="S76" s="20">
        <v>2380.2104305100002</v>
      </c>
      <c r="T76" s="23">
        <v>4257.3597927199999</v>
      </c>
      <c r="U76" s="20">
        <v>4243.6627934699991</v>
      </c>
      <c r="V76" s="23">
        <v>7576.01402039</v>
      </c>
      <c r="W76" s="20">
        <v>3619.56673194</v>
      </c>
      <c r="X76" s="23">
        <v>4116.7478019099999</v>
      </c>
      <c r="Y76" s="20">
        <v>2078.1240435199998</v>
      </c>
      <c r="Z76" s="23">
        <v>5162.6633693799995</v>
      </c>
    </row>
    <row r="77" spans="1:26" s="24" customFormat="1" ht="15.75" x14ac:dyDescent="0.25">
      <c r="A77" s="14"/>
      <c r="B77" s="23"/>
      <c r="C77" s="53"/>
      <c r="D77" s="23"/>
      <c r="E77" s="53"/>
      <c r="F77" s="23"/>
      <c r="G77" s="53"/>
      <c r="H77" s="23"/>
      <c r="I77" s="53"/>
      <c r="J77" s="23"/>
      <c r="K77" s="53"/>
      <c r="L77" s="23"/>
      <c r="M77" s="20"/>
      <c r="N77" s="23"/>
      <c r="O77" s="20"/>
      <c r="P77" s="23"/>
      <c r="Q77" s="20"/>
      <c r="R77" s="23"/>
      <c r="S77" s="20"/>
      <c r="T77" s="23"/>
      <c r="U77" s="20"/>
      <c r="V77" s="23"/>
      <c r="W77" s="20"/>
      <c r="X77" s="23"/>
      <c r="Y77" s="20"/>
      <c r="Z77" s="23"/>
    </row>
    <row r="78" spans="1:26" s="24" customFormat="1" ht="15.75" x14ac:dyDescent="0.25">
      <c r="A78" s="29" t="s">
        <v>58</v>
      </c>
      <c r="B78" s="17">
        <v>110.5</v>
      </c>
      <c r="C78" s="50">
        <v>253.2</v>
      </c>
      <c r="D78" s="17">
        <v>0</v>
      </c>
      <c r="E78" s="50">
        <v>0</v>
      </c>
      <c r="F78" s="17">
        <v>12.019</v>
      </c>
      <c r="G78" s="50">
        <v>11.718</v>
      </c>
      <c r="H78" s="17">
        <v>344.84399999999999</v>
      </c>
      <c r="I78" s="50">
        <v>4.2729999999999997</v>
      </c>
      <c r="J78" s="17">
        <v>0</v>
      </c>
      <c r="K78" s="50">
        <v>0</v>
      </c>
      <c r="L78" s="17">
        <v>0</v>
      </c>
      <c r="M78" s="16">
        <v>0</v>
      </c>
      <c r="N78" s="17">
        <v>0</v>
      </c>
      <c r="O78" s="16">
        <v>0</v>
      </c>
      <c r="P78" s="17">
        <v>0</v>
      </c>
      <c r="Q78" s="16">
        <v>0</v>
      </c>
      <c r="R78" s="17">
        <v>0</v>
      </c>
      <c r="S78" s="16">
        <v>0</v>
      </c>
      <c r="T78" s="17">
        <v>0</v>
      </c>
      <c r="U78" s="16">
        <v>0</v>
      </c>
      <c r="V78" s="17">
        <v>0</v>
      </c>
      <c r="W78" s="16">
        <v>0</v>
      </c>
      <c r="X78" s="17">
        <v>0</v>
      </c>
      <c r="Y78" s="16">
        <v>0</v>
      </c>
      <c r="Z78" s="17">
        <v>0</v>
      </c>
    </row>
    <row r="79" spans="1:26" s="24" customFormat="1" ht="15.75" x14ac:dyDescent="0.25">
      <c r="A79" s="32"/>
      <c r="B79" s="23"/>
      <c r="C79" s="51"/>
      <c r="D79" s="23"/>
      <c r="E79" s="51"/>
      <c r="F79" s="23"/>
      <c r="G79" s="51"/>
      <c r="H79" s="23"/>
      <c r="I79" s="51"/>
      <c r="J79" s="23"/>
      <c r="K79" s="51"/>
      <c r="L79" s="23"/>
      <c r="M79" s="20"/>
      <c r="N79" s="23"/>
      <c r="O79" s="20"/>
      <c r="P79" s="23"/>
      <c r="Q79" s="20"/>
      <c r="R79" s="23"/>
      <c r="S79" s="20"/>
      <c r="T79" s="23"/>
      <c r="U79" s="20"/>
      <c r="V79" s="23"/>
      <c r="W79" s="20"/>
      <c r="X79" s="23"/>
      <c r="Y79" s="20"/>
      <c r="Z79" s="23"/>
    </row>
    <row r="80" spans="1:26" s="24" customFormat="1" ht="15.75" x14ac:dyDescent="0.25">
      <c r="A80" s="29" t="s">
        <v>59</v>
      </c>
      <c r="B80" s="17">
        <v>4512.0204360000007</v>
      </c>
      <c r="C80" s="50">
        <v>5179.7637922897502</v>
      </c>
      <c r="D80" s="17">
        <v>5578.7160000000013</v>
      </c>
      <c r="E80" s="50">
        <v>6358.3016000000007</v>
      </c>
      <c r="F80" s="17">
        <v>7151.1329999999998</v>
      </c>
      <c r="G80" s="50">
        <v>8435.5708000000013</v>
      </c>
      <c r="H80" s="17">
        <v>9117.6461999999992</v>
      </c>
      <c r="I80" s="50">
        <v>10431.716</v>
      </c>
      <c r="J80" s="17">
        <v>14838.181640729999</v>
      </c>
      <c r="K80" s="50">
        <v>13665.318658960001</v>
      </c>
      <c r="L80" s="17">
        <v>16172.883701390001</v>
      </c>
      <c r="M80" s="16">
        <v>20606.884658970001</v>
      </c>
      <c r="N80" s="17">
        <v>22817.402246230002</v>
      </c>
      <c r="O80" s="16">
        <v>26564.376784179996</v>
      </c>
      <c r="P80" s="17">
        <v>30062.001065910001</v>
      </c>
      <c r="Q80" s="16">
        <v>27756.648973259998</v>
      </c>
      <c r="R80" s="17">
        <v>30753.17298463</v>
      </c>
      <c r="S80" s="16">
        <v>29521.223369899995</v>
      </c>
      <c r="T80" s="17">
        <v>27218.096255529999</v>
      </c>
      <c r="U80" s="16">
        <v>29091.798383679998</v>
      </c>
      <c r="V80" s="17">
        <v>25321.993218429998</v>
      </c>
      <c r="W80" s="16">
        <v>24363.777510969998</v>
      </c>
      <c r="X80" s="17">
        <f>X8+X73+X78</f>
        <v>27316.008096619997</v>
      </c>
      <c r="Y80" s="16">
        <f>Y8+Y73+Y78</f>
        <v>23729.732914600005</v>
      </c>
      <c r="Z80" s="17">
        <f>Z8+Z73+Z78</f>
        <v>33441.81629594</v>
      </c>
    </row>
    <row r="81" spans="1:26" s="36" customFormat="1" ht="15.75" x14ac:dyDescent="0.25">
      <c r="A81" s="33"/>
      <c r="B81" s="35"/>
      <c r="C81" s="33"/>
      <c r="D81" s="35"/>
      <c r="E81" s="33"/>
      <c r="F81" s="35"/>
      <c r="G81" s="33"/>
      <c r="H81" s="35"/>
      <c r="I81" s="33"/>
      <c r="J81" s="35"/>
      <c r="K81" s="33"/>
      <c r="L81" s="35"/>
      <c r="M81" s="34"/>
      <c r="N81" s="35"/>
      <c r="O81" s="34"/>
      <c r="P81" s="35"/>
      <c r="Q81" s="34"/>
      <c r="R81" s="35"/>
      <c r="S81" s="34"/>
      <c r="T81" s="35"/>
      <c r="U81" s="34"/>
      <c r="V81" s="35"/>
      <c r="W81" s="34"/>
      <c r="X81" s="35"/>
      <c r="Y81" s="34"/>
      <c r="Z81" s="35"/>
    </row>
    <row r="83" spans="1:26" ht="210.75" customHeight="1" x14ac:dyDescent="0.25">
      <c r="A83" s="55" t="s">
        <v>63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37"/>
      <c r="Y83" s="37"/>
      <c r="Z83" s="37"/>
    </row>
  </sheetData>
  <mergeCells count="1">
    <mergeCell ref="A83:W83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Vilmar Wladimir Chipuxi Trujillo</dc:creator>
  <cp:lastModifiedBy>Julio Washington Chicaiza Alvarez</cp:lastModifiedBy>
  <dcterms:created xsi:type="dcterms:W3CDTF">2022-07-18T17:00:04Z</dcterms:created>
  <dcterms:modified xsi:type="dcterms:W3CDTF">2025-07-30T17:31:24Z</dcterms:modified>
</cp:coreProperties>
</file>