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2\Español\"/>
    </mc:Choice>
  </mc:AlternateContent>
  <bookViews>
    <workbookView xWindow="-15" yWindow="4995" windowWidth="20730" windowHeight="5235"/>
  </bookViews>
  <sheets>
    <sheet name="IEM-441-e" sheetId="1" r:id="rId1"/>
  </sheets>
  <externalReferences>
    <externalReference r:id="rId2"/>
  </externalReferences>
  <definedNames>
    <definedName name="_xlnm.Print_Area" localSheetId="0">'IEM-441-e'!#REF!</definedName>
    <definedName name="_xlnm.Print_Titles" localSheetId="0">'IEM-441-e'!#REF!</definedName>
  </definedNames>
  <calcPr calcId="162913"/>
</workbook>
</file>

<file path=xl/calcChain.xml><?xml version="1.0" encoding="utf-8"?>
<calcChain xmlns="http://schemas.openxmlformats.org/spreadsheetml/2006/main">
  <c r="I26" i="1" l="1"/>
  <c r="F26" i="1"/>
  <c r="B26" i="1"/>
  <c r="K19" i="1"/>
  <c r="J19" i="1"/>
  <c r="I19" i="1"/>
  <c r="H19" i="1"/>
  <c r="G19" i="1"/>
  <c r="F19" i="1"/>
  <c r="E19" i="1"/>
  <c r="D19" i="1"/>
  <c r="C19" i="1"/>
  <c r="B19" i="1"/>
  <c r="J15" i="1"/>
  <c r="K15" i="1" s="1"/>
  <c r="I15" i="1"/>
  <c r="H15" i="1"/>
  <c r="G15" i="1"/>
  <c r="F15" i="1"/>
  <c r="E15" i="1"/>
  <c r="C15" i="1"/>
  <c r="D15" i="1" s="1"/>
  <c r="B15" i="1"/>
  <c r="J11" i="1"/>
  <c r="I11" i="1"/>
  <c r="H11" i="1"/>
  <c r="G11" i="1"/>
  <c r="E11" i="1" s="1"/>
  <c r="F11" i="1"/>
  <c r="C11" i="1"/>
  <c r="D11" i="1" s="1"/>
  <c r="B11" i="1"/>
  <c r="K11" i="1" l="1"/>
</calcChain>
</file>

<file path=xl/sharedStrings.xml><?xml version="1.0" encoding="utf-8"?>
<sst xmlns="http://schemas.openxmlformats.org/spreadsheetml/2006/main" count="30" uniqueCount="25">
  <si>
    <t>PIB</t>
  </si>
  <si>
    <t>FBKF</t>
  </si>
  <si>
    <t>Existencias</t>
  </si>
  <si>
    <t>Exportaciones</t>
  </si>
  <si>
    <t>Importaciones</t>
  </si>
  <si>
    <t>PIB (per cápita, dólares corrientes)</t>
  </si>
  <si>
    <t>Población miles de habitantes (1)</t>
  </si>
  <si>
    <t>PIB (per cápita, dólares de 2007)</t>
  </si>
  <si>
    <t>Total oferta final</t>
  </si>
  <si>
    <t>Gasto de consumo final</t>
  </si>
  <si>
    <t>Consumo APUs</t>
  </si>
  <si>
    <t>Consumo Hogares</t>
  </si>
  <si>
    <t>Total utilización final</t>
  </si>
  <si>
    <t>VARIABLES</t>
  </si>
  <si>
    <t>AÑOS</t>
  </si>
  <si>
    <t>PREVISIONES MACROECONÓMICAS</t>
  </si>
  <si>
    <t>4.4.1  OFERTA Y UTILIZACIÓN FINAL DE BIENES Y SERVICIOS</t>
  </si>
  <si>
    <t>MILLONES DE DÓLARES</t>
  </si>
  <si>
    <t>2019 (prev)</t>
  </si>
  <si>
    <t>MILLONES DE DÓLARES DE 2007</t>
  </si>
  <si>
    <t xml:space="preserve">TASA DE VARIACIÓN ANUAL </t>
  </si>
  <si>
    <t>OTROS INDICADORES ECONÓMICOS</t>
  </si>
  <si>
    <r>
      <t>(prev)</t>
    </r>
    <r>
      <rPr>
        <sz val="11"/>
        <rFont val="Arial"/>
        <family val="2"/>
      </rPr>
      <t xml:space="preserve"> previsiones</t>
    </r>
  </si>
  <si>
    <r>
      <t>(1)</t>
    </r>
    <r>
      <rPr>
        <sz val="11"/>
        <rFont val="Arial"/>
        <family val="2"/>
      </rPr>
      <t xml:space="preserve"> A partir del Boletín de Información Estadística Mensual N° 1.931, de enero de 2013 se utilizan los nuevos datos de población oficiales del INEC de 1990 a 2010 enviados al BCE mediante oficio INEC-DIREJ-2013-135-O, de 19 de febrero de 2013, y las proyecciones de Población de 2010 a 2020, publicadas en el página web del INEC en el siguiente enlace: http://www.ecuadorencifras.gob.ec/proyecciones-poblacionales/   </t>
    </r>
  </si>
  <si>
    <r>
      <t xml:space="preserve">FUENTE: </t>
    </r>
    <r>
      <rPr>
        <sz val="11"/>
        <rFont val="Arial"/>
        <family val="2"/>
      </rPr>
      <t>Banco Central del Ecuador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</si>
</sst>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4">
    <xf numFmtId="0" fontId="0" fillId="0" borderId="0" xfId="0"/>
    <xf numFmtId="0" fontId="2" fillId="0" borderId="1" xfId="1" applyFont="1" applyFill="1" applyBorder="1" applyAlignment="1">
      <alignment horizontal="center"/>
    </xf>
    <xf numFmtId="3" fontId="3" fillId="0" borderId="0" xfId="1" applyNumberFormat="1" applyFont="1" applyFill="1" applyBorder="1"/>
    <xf numFmtId="0" fontId="3" fillId="0" borderId="0" xfId="1" applyFont="1" applyFill="1" applyBorder="1"/>
    <xf numFmtId="4" fontId="3" fillId="0" borderId="0" xfId="1" applyNumberFormat="1" applyFont="1" applyFill="1" applyBorder="1"/>
    <xf numFmtId="0" fontId="3" fillId="0" borderId="0" xfId="1" applyFont="1" applyFill="1"/>
    <xf numFmtId="0" fontId="3" fillId="0" borderId="0" xfId="0" applyFont="1" applyFill="1"/>
    <xf numFmtId="3" fontId="2" fillId="0" borderId="0" xfId="0" applyNumberFormat="1" applyFont="1" applyFill="1"/>
    <xf numFmtId="164" fontId="3" fillId="0" borderId="0" xfId="0" applyNumberFormat="1" applyFont="1" applyFill="1" applyAlignment="1">
      <alignment horizontal="right"/>
    </xf>
    <xf numFmtId="164" fontId="3" fillId="0" borderId="0" xfId="0" applyNumberFormat="1" applyFont="1" applyFill="1"/>
    <xf numFmtId="164" fontId="2" fillId="0" borderId="0" xfId="0" applyNumberFormat="1" applyFont="1" applyFill="1"/>
    <xf numFmtId="0" fontId="2" fillId="0" borderId="0" xfId="1" applyFont="1" applyFill="1" applyAlignment="1">
      <alignment horizontal="left"/>
    </xf>
    <xf numFmtId="0" fontId="2" fillId="0" borderId="0" xfId="1" applyFont="1" applyFill="1" applyAlignment="1">
      <alignment horizontal="left"/>
    </xf>
    <xf numFmtId="0" fontId="2" fillId="0" borderId="0" xfId="0" applyFont="1" applyFill="1" applyAlignment="1">
      <alignment horizontal="center"/>
    </xf>
    <xf numFmtId="0" fontId="2" fillId="0" borderId="1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2" fillId="0" borderId="3" xfId="1" applyFont="1" applyFill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left" wrapText="1"/>
    </xf>
    <xf numFmtId="0" fontId="2" fillId="0" borderId="5" xfId="0" applyFont="1" applyBorder="1" applyAlignment="1">
      <alignment horizontal="right"/>
    </xf>
    <xf numFmtId="0" fontId="2" fillId="0" borderId="1" xfId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wrapText="1"/>
    </xf>
    <xf numFmtId="0" fontId="2" fillId="0" borderId="6" xfId="0" applyFont="1" applyBorder="1" applyAlignment="1">
      <alignment horizontal="left"/>
    </xf>
    <xf numFmtId="0" fontId="2" fillId="0" borderId="2" xfId="1" applyFont="1" applyFill="1" applyBorder="1" applyAlignment="1">
      <alignment horizontal="center" vertical="center"/>
    </xf>
    <xf numFmtId="0" fontId="2" fillId="0" borderId="2" xfId="1" applyFont="1" applyFill="1" applyBorder="1" applyAlignment="1">
      <alignment horizontal="center" wrapText="1"/>
    </xf>
    <xf numFmtId="0" fontId="3" fillId="0" borderId="0" xfId="0" applyFont="1"/>
    <xf numFmtId="0" fontId="3" fillId="0" borderId="0" xfId="0" applyFont="1" applyAlignment="1">
      <alignment horizontal="center"/>
    </xf>
    <xf numFmtId="0" fontId="2" fillId="0" borderId="0" xfId="0" applyFont="1"/>
    <xf numFmtId="3" fontId="2" fillId="0" borderId="0" xfId="1" applyNumberFormat="1" applyFont="1" applyFill="1" applyBorder="1" applyAlignment="1">
      <alignment horizontal="center"/>
    </xf>
    <xf numFmtId="0" fontId="2" fillId="0" borderId="0" xfId="1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164" fontId="3" fillId="0" borderId="0" xfId="0" applyNumberFormat="1" applyFont="1"/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4" fontId="3" fillId="2" borderId="0" xfId="0" applyNumberFormat="1" applyFont="1" applyFill="1"/>
    <xf numFmtId="4" fontId="2" fillId="2" borderId="0" xfId="0" applyNumberFormat="1" applyFont="1" applyFill="1"/>
    <xf numFmtId="4" fontId="3" fillId="0" borderId="0" xfId="0" applyNumberFormat="1" applyFont="1" applyAlignment="1">
      <alignment horizontal="right"/>
    </xf>
    <xf numFmtId="0" fontId="3" fillId="0" borderId="2" xfId="0" applyFont="1" applyBorder="1"/>
    <xf numFmtId="3" fontId="3" fillId="2" borderId="0" xfId="0" applyNumberFormat="1" applyFont="1" applyFill="1"/>
    <xf numFmtId="3" fontId="2" fillId="2" borderId="0" xfId="0" applyNumberFormat="1" applyFont="1" applyFill="1"/>
    <xf numFmtId="0" fontId="2" fillId="0" borderId="0" xfId="1" applyFont="1" applyFill="1"/>
    <xf numFmtId="165" fontId="3" fillId="0" borderId="0" xfId="0" applyNumberFormat="1" applyFont="1"/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12700</xdr:colOff>
      <xdr:row>5</xdr:row>
      <xdr:rowOff>12700</xdr:rowOff>
    </xdr:from>
    <xdr:to>
      <xdr:col>1</xdr:col>
      <xdr:colOff>0</xdr:colOff>
      <xdr:row>7</xdr:row>
      <xdr:rowOff>0</xdr:rowOff>
    </xdr:to>
    <xdr:cxnSp macro="">
      <xdr:nvCxnSpPr>
        <xdr:cNvPr id="10" name="2 Conector recto"/>
        <xdr:cNvCxnSpPr/>
      </xdr:nvCxnSpPr>
      <xdr:spPr>
        <a:xfrm>
          <a:off x="12700" y="1717675"/>
          <a:ext cx="1568450" cy="65405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23</xdr:row>
      <xdr:rowOff>12700</xdr:rowOff>
    </xdr:from>
    <xdr:to>
      <xdr:col>1</xdr:col>
      <xdr:colOff>0</xdr:colOff>
      <xdr:row>25</xdr:row>
      <xdr:rowOff>0</xdr:rowOff>
    </xdr:to>
    <xdr:cxnSp macro="">
      <xdr:nvCxnSpPr>
        <xdr:cNvPr id="11" name="3 Conector recto"/>
        <xdr:cNvCxnSpPr/>
      </xdr:nvCxnSpPr>
      <xdr:spPr>
        <a:xfrm>
          <a:off x="12700" y="6289675"/>
          <a:ext cx="1568450" cy="54927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5</xdr:row>
      <xdr:rowOff>12700</xdr:rowOff>
    </xdr:from>
    <xdr:to>
      <xdr:col>1</xdr:col>
      <xdr:colOff>0</xdr:colOff>
      <xdr:row>7</xdr:row>
      <xdr:rowOff>0</xdr:rowOff>
    </xdr:to>
    <xdr:cxnSp macro="">
      <xdr:nvCxnSpPr>
        <xdr:cNvPr id="12" name="4 Conector recto"/>
        <xdr:cNvCxnSpPr/>
      </xdr:nvCxnSpPr>
      <xdr:spPr>
        <a:xfrm>
          <a:off x="12700" y="1717675"/>
          <a:ext cx="1568450" cy="65405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23</xdr:row>
      <xdr:rowOff>12700</xdr:rowOff>
    </xdr:from>
    <xdr:to>
      <xdr:col>1</xdr:col>
      <xdr:colOff>0</xdr:colOff>
      <xdr:row>25</xdr:row>
      <xdr:rowOff>0</xdr:rowOff>
    </xdr:to>
    <xdr:cxnSp macro="">
      <xdr:nvCxnSpPr>
        <xdr:cNvPr id="13" name="5 Conector recto"/>
        <xdr:cNvCxnSpPr/>
      </xdr:nvCxnSpPr>
      <xdr:spPr>
        <a:xfrm>
          <a:off x="12700" y="6289675"/>
          <a:ext cx="1568450" cy="54927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705971</xdr:colOff>
      <xdr:row>0</xdr:row>
      <xdr:rowOff>728383</xdr:rowOff>
    </xdr:to>
    <xdr:pic>
      <xdr:nvPicPr>
        <xdr:cNvPr id="15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2286000" cy="7283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OMUN/SGPRO/DNSM/Publicaciones/IEM/Finales/2012/cap%204_espa&#241;ol_ingl&#233;s/31.05.2019%20Serie%20de%20supuestos%20MEF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ert. Utilz. K y C"/>
      <sheetName val="Ofert. Utilz. K y C al 16022019"/>
      <sheetName val="Ofert. Utilz. K y C al 3122019"/>
      <sheetName val="PIB pet y no pet."/>
      <sheetName val="Fiscal-SPNF"/>
      <sheetName val="Balanza Comercial export"/>
      <sheetName val="Balanza Comercial import"/>
      <sheetName val="Balanza de Servicios y Renta"/>
      <sheetName val="Balanza resumen"/>
      <sheetName val="Inversión Minería"/>
      <sheetName val="Exportación Minería"/>
      <sheetName val="Pequeña Minería"/>
      <sheetName val="Petróleo"/>
      <sheetName val="Precios Petróleo"/>
      <sheetName val="Inflación"/>
      <sheetName val="Inversion Privada"/>
      <sheetName val="Resumen"/>
      <sheetName val="Escenarios y shocks"/>
      <sheetName val="Escenarios y shocks2020"/>
    </sheetNames>
    <sheetDataSet>
      <sheetData sheetId="0" refreshError="1"/>
      <sheetData sheetId="1" refreshError="1"/>
      <sheetData sheetId="2" refreshError="1">
        <row r="8">
          <cell r="G8">
            <v>72048802</v>
          </cell>
        </row>
        <row r="9">
          <cell r="G9">
            <v>21482330</v>
          </cell>
        </row>
        <row r="14">
          <cell r="G14">
            <v>10516426</v>
          </cell>
        </row>
        <row r="15">
          <cell r="G15">
            <v>44674695</v>
          </cell>
        </row>
        <row r="16">
          <cell r="G16">
            <v>17318944</v>
          </cell>
        </row>
        <row r="17">
          <cell r="G17">
            <v>393225</v>
          </cell>
        </row>
        <row r="18">
          <cell r="G18">
            <v>20627842</v>
          </cell>
        </row>
        <row r="30">
          <cell r="G30">
            <v>0.16120731280444556</v>
          </cell>
        </row>
        <row r="31">
          <cell r="G31">
            <v>0.50702822565666938</v>
          </cell>
        </row>
        <row r="33">
          <cell r="G33">
            <v>0.2404251377222888</v>
          </cell>
        </row>
        <row r="35">
          <cell r="G35">
            <v>-1.1586198749842236</v>
          </cell>
        </row>
        <row r="36">
          <cell r="G36">
            <v>-5.2945888982665945</v>
          </cell>
        </row>
        <row r="37">
          <cell r="G37">
            <v>-0.13193851367053755</v>
          </cell>
        </row>
        <row r="38">
          <cell r="G38">
            <v>1.2163652763685029</v>
          </cell>
        </row>
        <row r="39">
          <cell r="G39">
            <v>-29.674631718444566</v>
          </cell>
        </row>
        <row r="40">
          <cell r="G40">
            <v>4.1875345539281739</v>
          </cell>
        </row>
        <row r="42">
          <cell r="G42">
            <v>0.2404251377222888</v>
          </cell>
        </row>
        <row r="65">
          <cell r="G65">
            <v>109134520</v>
          </cell>
        </row>
        <row r="66">
          <cell r="G66">
            <v>25023435</v>
          </cell>
        </row>
        <row r="71">
          <cell r="G71">
            <v>15071745</v>
          </cell>
        </row>
        <row r="72">
          <cell r="G72">
            <v>64492982</v>
          </cell>
        </row>
        <row r="73">
          <cell r="G73">
            <v>28130323</v>
          </cell>
        </row>
        <row r="74">
          <cell r="G74">
            <v>1426691</v>
          </cell>
        </row>
        <row r="75">
          <cell r="G75">
            <v>25036214</v>
          </cell>
        </row>
      </sheetData>
      <sheetData sheetId="3" refreshError="1">
        <row r="42">
          <cell r="E42">
            <v>17267.986000000001</v>
          </cell>
        </row>
        <row r="44">
          <cell r="E44">
            <v>6320.0491360138931</v>
          </cell>
        </row>
        <row r="50">
          <cell r="E50">
            <v>4172.3917311491914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57"/>
  <sheetViews>
    <sheetView showGridLines="0" tabSelected="1" zoomScale="85" zoomScaleNormal="85" workbookViewId="0">
      <selection activeCell="A6" sqref="A6"/>
    </sheetView>
  </sheetViews>
  <sheetFormatPr baseColWidth="10" defaultRowHeight="14.25" x14ac:dyDescent="0.2"/>
  <cols>
    <col min="1" max="1" width="23.7109375" style="25" customWidth="1"/>
    <col min="2" max="11" width="20" style="25" customWidth="1"/>
    <col min="12" max="12" width="26.140625" style="25" customWidth="1"/>
    <col min="13" max="13" width="12.28515625" style="25" bestFit="1" customWidth="1"/>
    <col min="14" max="16384" width="11.42578125" style="25"/>
  </cols>
  <sheetData>
    <row r="1" spans="1:11" ht="78.75" customHeight="1" x14ac:dyDescent="0.2"/>
    <row r="2" spans="1:11" ht="15" x14ac:dyDescent="0.25">
      <c r="A2" s="12" t="s">
        <v>15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pans="1:11" ht="110.25" hidden="1" x14ac:dyDescent="0.25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</row>
    <row r="4" spans="1:11" ht="15" x14ac:dyDescent="0.25">
      <c r="A4" s="12" t="s">
        <v>16</v>
      </c>
      <c r="B4" s="12"/>
      <c r="C4" s="12"/>
      <c r="D4" s="12"/>
      <c r="E4" s="12"/>
      <c r="F4" s="12"/>
      <c r="G4" s="12"/>
      <c r="H4" s="12"/>
      <c r="I4" s="12"/>
      <c r="J4" s="12"/>
      <c r="K4" s="12"/>
    </row>
    <row r="6" spans="1:11" s="26" customFormat="1" ht="15" x14ac:dyDescent="0.25">
      <c r="A6" s="19" t="s">
        <v>13</v>
      </c>
      <c r="B6" s="20" t="s">
        <v>0</v>
      </c>
      <c r="C6" s="20" t="s">
        <v>4</v>
      </c>
      <c r="D6" s="20" t="s">
        <v>8</v>
      </c>
      <c r="E6" s="21" t="s">
        <v>9</v>
      </c>
      <c r="F6" s="14" t="s">
        <v>10</v>
      </c>
      <c r="G6" s="20" t="s">
        <v>11</v>
      </c>
      <c r="H6" s="20" t="s">
        <v>1</v>
      </c>
      <c r="I6" s="20" t="s">
        <v>2</v>
      </c>
      <c r="J6" s="20" t="s">
        <v>3</v>
      </c>
      <c r="K6" s="20" t="s">
        <v>12</v>
      </c>
    </row>
    <row r="7" spans="1:11" s="26" customFormat="1" ht="15" x14ac:dyDescent="0.25">
      <c r="A7" s="22" t="s">
        <v>14</v>
      </c>
      <c r="B7" s="23"/>
      <c r="C7" s="23"/>
      <c r="D7" s="23"/>
      <c r="E7" s="24"/>
      <c r="F7" s="15"/>
      <c r="G7" s="23"/>
      <c r="H7" s="23"/>
      <c r="I7" s="23"/>
      <c r="J7" s="23"/>
      <c r="K7" s="23"/>
    </row>
    <row r="8" spans="1:11" ht="15" x14ac:dyDescent="0.25">
      <c r="C8" s="27"/>
      <c r="D8" s="28"/>
      <c r="E8" s="27"/>
      <c r="F8" s="29"/>
      <c r="G8" s="28"/>
      <c r="K8" s="29"/>
    </row>
    <row r="9" spans="1:11" ht="15" x14ac:dyDescent="0.25">
      <c r="A9" s="30" t="s">
        <v>17</v>
      </c>
      <c r="B9" s="30"/>
      <c r="C9" s="30"/>
      <c r="D9" s="30"/>
      <c r="E9" s="30"/>
      <c r="F9" s="30"/>
      <c r="G9" s="30"/>
      <c r="H9" s="30"/>
      <c r="I9" s="30"/>
      <c r="J9" s="30"/>
      <c r="K9" s="30"/>
    </row>
    <row r="10" spans="1:11" ht="15" x14ac:dyDescent="0.25">
      <c r="C10" s="27"/>
      <c r="D10" s="2"/>
      <c r="E10" s="2"/>
      <c r="F10" s="3"/>
      <c r="G10" s="2"/>
      <c r="H10" s="2"/>
      <c r="I10" s="3"/>
      <c r="J10" s="2"/>
      <c r="K10" s="3"/>
    </row>
    <row r="11" spans="1:11" ht="15" x14ac:dyDescent="0.25">
      <c r="A11" s="6" t="s">
        <v>18</v>
      </c>
      <c r="B11" s="9">
        <f>+'[1]Ofert. Utilz. K y C al 3122019'!$G$65/1000</f>
        <v>109134.52</v>
      </c>
      <c r="C11" s="9">
        <f>+'[1]Ofert. Utilz. K y C al 3122019'!$G$66/1000</f>
        <v>25023.435000000001</v>
      </c>
      <c r="D11" s="10">
        <f>+C11+B11</f>
        <v>134157.95500000002</v>
      </c>
      <c r="E11" s="31">
        <f>+F11+G11</f>
        <v>79564.726999999999</v>
      </c>
      <c r="F11" s="9">
        <f>+'[1]Ofert. Utilz. K y C al 3122019'!$G$71/1000</f>
        <v>15071.745000000001</v>
      </c>
      <c r="G11" s="9">
        <f>+'[1]Ofert. Utilz. K y C al 3122019'!$G$72/1000</f>
        <v>64492.982000000004</v>
      </c>
      <c r="H11" s="9">
        <f>+'[1]Ofert. Utilz. K y C al 3122019'!$G$73/1000</f>
        <v>28130.323</v>
      </c>
      <c r="I11" s="9">
        <f>+'[1]Ofert. Utilz. K y C al 3122019'!$G$74/1000</f>
        <v>1426.691</v>
      </c>
      <c r="J11" s="9">
        <f>+'[1]Ofert. Utilz. K y C al 3122019'!$G$75/1000</f>
        <v>25036.214</v>
      </c>
      <c r="K11" s="10">
        <f>+J11+I11+H11+E11</f>
        <v>134157.95500000002</v>
      </c>
    </row>
    <row r="12" spans="1:11" ht="15" x14ac:dyDescent="0.25">
      <c r="A12" s="6"/>
      <c r="B12" s="9"/>
      <c r="C12" s="9"/>
      <c r="D12" s="10"/>
      <c r="E12" s="9"/>
      <c r="F12" s="9"/>
      <c r="G12" s="9"/>
      <c r="H12" s="9"/>
      <c r="I12" s="9"/>
      <c r="J12" s="9"/>
      <c r="K12" s="10"/>
    </row>
    <row r="13" spans="1:11" ht="15" x14ac:dyDescent="0.25">
      <c r="A13" s="13" t="s">
        <v>19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</row>
    <row r="14" spans="1:11" ht="15" x14ac:dyDescent="0.25">
      <c r="A14" s="6"/>
      <c r="B14" s="6"/>
      <c r="C14" s="6"/>
      <c r="D14" s="6"/>
      <c r="E14" s="6"/>
      <c r="F14" s="6"/>
      <c r="G14" s="6"/>
      <c r="H14" s="6"/>
      <c r="I14" s="6"/>
      <c r="J14" s="6"/>
      <c r="K14" s="7"/>
    </row>
    <row r="15" spans="1:11" ht="15" x14ac:dyDescent="0.25">
      <c r="A15" s="6" t="s">
        <v>18</v>
      </c>
      <c r="B15" s="9">
        <f>+'[1]Ofert. Utilz. K y C al 3122019'!$G$8/1000</f>
        <v>72048.801999999996</v>
      </c>
      <c r="C15" s="9">
        <f>+'[1]Ofert. Utilz. K y C al 3122019'!$G$9/1000</f>
        <v>21482.33</v>
      </c>
      <c r="D15" s="10">
        <f>+C15+B15</f>
        <v>93531.131999999998</v>
      </c>
      <c r="E15" s="31">
        <f>+F15+G15</f>
        <v>55191.120999999999</v>
      </c>
      <c r="F15" s="9">
        <f>+'[1]Ofert. Utilz. K y C al 3122019'!$G$14/1000</f>
        <v>10516.425999999999</v>
      </c>
      <c r="G15" s="9">
        <f>+'[1]Ofert. Utilz. K y C al 3122019'!$G$15/1000</f>
        <v>44674.695</v>
      </c>
      <c r="H15" s="9">
        <f>+'[1]Ofert. Utilz. K y C al 3122019'!$G$16/1000</f>
        <v>17318.944</v>
      </c>
      <c r="I15" s="9">
        <f>+'[1]Ofert. Utilz. K y C al 3122019'!$G$17/1000</f>
        <v>393.22500000000002</v>
      </c>
      <c r="J15" s="9">
        <f>+'[1]Ofert. Utilz. K y C al 3122019'!$G$18/1000</f>
        <v>20627.842000000001</v>
      </c>
      <c r="K15" s="10">
        <f>+J15+I15+H15+E15</f>
        <v>93531.131999999998</v>
      </c>
    </row>
    <row r="16" spans="1:11" ht="15" x14ac:dyDescent="0.25">
      <c r="A16" s="6"/>
      <c r="B16" s="9"/>
      <c r="C16" s="9"/>
      <c r="D16" s="10"/>
      <c r="E16" s="9"/>
      <c r="F16" s="9"/>
      <c r="G16" s="9"/>
      <c r="H16" s="9"/>
      <c r="I16" s="9"/>
      <c r="J16" s="9"/>
      <c r="K16" s="10"/>
    </row>
    <row r="17" spans="1:12" ht="15" x14ac:dyDescent="0.25">
      <c r="A17" s="13" t="s">
        <v>20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</row>
    <row r="18" spans="1:12" x14ac:dyDescent="0.2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</row>
    <row r="19" spans="1:12" ht="15" x14ac:dyDescent="0.25">
      <c r="A19" s="6" t="s">
        <v>18</v>
      </c>
      <c r="B19" s="9">
        <f>+'[1]Ofert. Utilz. K y C al 3122019'!$G$30</f>
        <v>0.16120731280444556</v>
      </c>
      <c r="C19" s="9">
        <f>+'[1]Ofert. Utilz. K y C al 3122019'!$G$31</f>
        <v>0.50702822565666938</v>
      </c>
      <c r="D19" s="10">
        <f>+'[1]Ofert. Utilz. K y C al 3122019'!$G$33</f>
        <v>0.2404251377222888</v>
      </c>
      <c r="E19" s="9">
        <f>+'[1]Ofert. Utilz. K y C al 3122019'!$G$35</f>
        <v>-1.1586198749842236</v>
      </c>
      <c r="F19" s="9">
        <f>+'[1]Ofert. Utilz. K y C al 3122019'!$G$36</f>
        <v>-5.2945888982665945</v>
      </c>
      <c r="G19" s="9">
        <f>+'[1]Ofert. Utilz. K y C al 3122019'!$G$37</f>
        <v>-0.13193851367053755</v>
      </c>
      <c r="H19" s="9">
        <f>+'[1]Ofert. Utilz. K y C al 3122019'!$G$38</f>
        <v>1.2163652763685029</v>
      </c>
      <c r="I19" s="8">
        <f>+'[1]Ofert. Utilz. K y C al 3122019'!$G$39</f>
        <v>-29.674631718444566</v>
      </c>
      <c r="J19" s="9">
        <f>+'[1]Ofert. Utilz. K y C al 3122019'!$G$40</f>
        <v>4.1875345539281739</v>
      </c>
      <c r="K19" s="10">
        <f>+'[1]Ofert. Utilz. K y C al 3122019'!$G$42</f>
        <v>0.2404251377222888</v>
      </c>
    </row>
    <row r="20" spans="1:12" ht="15" x14ac:dyDescent="0.25">
      <c r="A20" s="6"/>
      <c r="B20" s="9"/>
      <c r="C20" s="9"/>
      <c r="D20" s="10"/>
      <c r="E20" s="9"/>
      <c r="F20" s="9"/>
      <c r="G20" s="9"/>
      <c r="H20" s="9"/>
      <c r="I20" s="8"/>
      <c r="J20" s="9"/>
      <c r="K20" s="10"/>
    </row>
    <row r="22" spans="1:12" ht="15" x14ac:dyDescent="0.2">
      <c r="A22" s="32" t="s">
        <v>21</v>
      </c>
      <c r="B22" s="32"/>
      <c r="C22" s="32"/>
      <c r="D22" s="32"/>
      <c r="E22" s="32"/>
      <c r="F22" s="32"/>
      <c r="G22" s="32"/>
      <c r="H22" s="32"/>
      <c r="I22" s="32"/>
      <c r="J22" s="32"/>
      <c r="K22" s="32"/>
    </row>
    <row r="23" spans="1:12" ht="15" x14ac:dyDescent="0.25">
      <c r="A23" s="33"/>
      <c r="B23" s="33"/>
      <c r="C23" s="33"/>
      <c r="D23" s="33"/>
      <c r="E23" s="33"/>
      <c r="F23" s="33"/>
      <c r="G23" s="33"/>
      <c r="J23" s="33"/>
      <c r="K23" s="33"/>
    </row>
    <row r="24" spans="1:12" s="33" customFormat="1" ht="15" customHeight="1" x14ac:dyDescent="0.25">
      <c r="A24" s="19" t="s">
        <v>13</v>
      </c>
      <c r="B24" s="16" t="s">
        <v>5</v>
      </c>
      <c r="C24" s="14"/>
      <c r="D24" s="14"/>
      <c r="E24" s="14" t="s">
        <v>7</v>
      </c>
      <c r="F24" s="14"/>
      <c r="G24" s="14"/>
      <c r="H24" s="14" t="s">
        <v>6</v>
      </c>
      <c r="I24" s="14"/>
      <c r="J24" s="14"/>
      <c r="K24" s="1"/>
      <c r="L24" s="34"/>
    </row>
    <row r="25" spans="1:12" s="33" customFormat="1" ht="15" x14ac:dyDescent="0.25">
      <c r="A25" s="22" t="s">
        <v>14</v>
      </c>
      <c r="B25" s="17"/>
      <c r="C25" s="15"/>
      <c r="D25" s="15"/>
      <c r="E25" s="15"/>
      <c r="F25" s="15"/>
      <c r="G25" s="15"/>
      <c r="H25" s="15"/>
      <c r="I25" s="15"/>
      <c r="J25" s="15"/>
      <c r="K25" s="35"/>
      <c r="L25" s="34"/>
    </row>
    <row r="26" spans="1:12" ht="15" x14ac:dyDescent="0.25">
      <c r="A26" s="25" t="s">
        <v>18</v>
      </c>
      <c r="B26" s="4">
        <f>+'[1]PIB pet y no pet.'!$E$44</f>
        <v>6320.0491360138931</v>
      </c>
      <c r="C26" s="36"/>
      <c r="D26" s="37"/>
      <c r="E26" s="36"/>
      <c r="F26" s="36">
        <f>+'[1]PIB pet y no pet.'!$E$50</f>
        <v>4172.3917311491914</v>
      </c>
      <c r="G26" s="36"/>
      <c r="H26" s="36"/>
      <c r="I26" s="38">
        <f>+'[1]PIB pet y no pet.'!$E$42</f>
        <v>17267.986000000001</v>
      </c>
      <c r="J26" s="36"/>
      <c r="K26" s="37"/>
    </row>
    <row r="27" spans="1:12" ht="15" x14ac:dyDescent="0.25">
      <c r="A27" s="35"/>
      <c r="B27" s="35"/>
      <c r="C27" s="35"/>
      <c r="D27" s="35"/>
      <c r="E27" s="35"/>
      <c r="F27" s="35"/>
      <c r="G27" s="35"/>
      <c r="H27" s="35"/>
      <c r="I27" s="39"/>
      <c r="J27" s="35"/>
      <c r="K27" s="35"/>
    </row>
    <row r="28" spans="1:12" ht="15" x14ac:dyDescent="0.25">
      <c r="A28" s="33"/>
      <c r="B28" s="33"/>
      <c r="C28" s="33"/>
      <c r="D28" s="33"/>
      <c r="E28" s="33"/>
      <c r="F28" s="33"/>
      <c r="G28" s="33"/>
      <c r="H28" s="33"/>
      <c r="I28" s="33"/>
      <c r="J28" s="33"/>
      <c r="K28" s="33"/>
    </row>
    <row r="29" spans="1:12" s="5" customFormat="1" ht="15" customHeight="1" x14ac:dyDescent="0.25">
      <c r="A29" s="11" t="s">
        <v>22</v>
      </c>
      <c r="B29" s="40"/>
      <c r="C29" s="40"/>
      <c r="D29" s="40"/>
      <c r="E29" s="40"/>
      <c r="F29" s="40"/>
      <c r="G29" s="40"/>
      <c r="H29" s="40"/>
      <c r="I29" s="41"/>
    </row>
    <row r="30" spans="1:12" s="5" customFormat="1" x14ac:dyDescent="0.2">
      <c r="A30" s="18" t="s">
        <v>23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</row>
    <row r="31" spans="1:12" s="5" customFormat="1" x14ac:dyDescent="0.2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</row>
    <row r="32" spans="1:12" s="5" customFormat="1" ht="15" customHeight="1" x14ac:dyDescent="0.25">
      <c r="A32" s="42" t="s">
        <v>24</v>
      </c>
    </row>
    <row r="36" spans="2:11" x14ac:dyDescent="0.2">
      <c r="B36" s="43"/>
      <c r="C36" s="43"/>
      <c r="D36" s="43"/>
      <c r="E36" s="43"/>
      <c r="F36" s="43"/>
      <c r="G36" s="43"/>
      <c r="H36" s="43"/>
      <c r="I36" s="43"/>
      <c r="J36" s="43"/>
      <c r="K36" s="43"/>
    </row>
    <row r="37" spans="2:11" x14ac:dyDescent="0.2">
      <c r="B37" s="43"/>
      <c r="C37" s="43"/>
      <c r="D37" s="43"/>
      <c r="E37" s="43"/>
      <c r="F37" s="43"/>
      <c r="G37" s="43"/>
      <c r="H37" s="43"/>
      <c r="I37" s="43"/>
      <c r="J37" s="43"/>
      <c r="K37" s="43"/>
    </row>
    <row r="38" spans="2:11" x14ac:dyDescent="0.2">
      <c r="B38" s="43"/>
      <c r="C38" s="43"/>
      <c r="D38" s="43"/>
      <c r="E38" s="43"/>
      <c r="F38" s="43"/>
      <c r="G38" s="43"/>
      <c r="H38" s="43"/>
      <c r="I38" s="43"/>
      <c r="J38" s="43"/>
      <c r="K38" s="43"/>
    </row>
    <row r="39" spans="2:11" x14ac:dyDescent="0.2">
      <c r="B39" s="43"/>
      <c r="C39" s="43"/>
      <c r="D39" s="43"/>
      <c r="E39" s="43"/>
      <c r="F39" s="43"/>
      <c r="G39" s="43"/>
      <c r="H39" s="43"/>
      <c r="I39" s="43"/>
      <c r="J39" s="43"/>
      <c r="K39" s="43"/>
    </row>
    <row r="40" spans="2:11" x14ac:dyDescent="0.2">
      <c r="B40" s="43"/>
      <c r="C40" s="43"/>
      <c r="D40" s="43"/>
      <c r="E40" s="43"/>
      <c r="F40" s="43"/>
      <c r="G40" s="43"/>
      <c r="H40" s="43"/>
      <c r="I40" s="43"/>
      <c r="J40" s="43"/>
      <c r="K40" s="43"/>
    </row>
    <row r="41" spans="2:11" x14ac:dyDescent="0.2">
      <c r="B41" s="43"/>
      <c r="C41" s="43"/>
      <c r="D41" s="43"/>
      <c r="E41" s="43"/>
      <c r="F41" s="43"/>
      <c r="G41" s="43"/>
      <c r="H41" s="43"/>
      <c r="I41" s="43"/>
      <c r="J41" s="43"/>
      <c r="K41" s="43"/>
    </row>
    <row r="42" spans="2:11" x14ac:dyDescent="0.2">
      <c r="B42" s="43"/>
      <c r="C42" s="43"/>
      <c r="D42" s="43"/>
      <c r="E42" s="43"/>
      <c r="F42" s="43"/>
      <c r="G42" s="43"/>
      <c r="H42" s="43"/>
      <c r="I42" s="43"/>
      <c r="J42" s="43"/>
      <c r="K42" s="43"/>
    </row>
    <row r="43" spans="2:11" x14ac:dyDescent="0.2">
      <c r="B43" s="43"/>
      <c r="C43" s="43"/>
      <c r="D43" s="43"/>
      <c r="E43" s="43"/>
      <c r="F43" s="43"/>
      <c r="G43" s="43"/>
      <c r="H43" s="43"/>
      <c r="I43" s="43"/>
      <c r="J43" s="43"/>
      <c r="K43" s="43"/>
    </row>
    <row r="44" spans="2:11" x14ac:dyDescent="0.2">
      <c r="B44" s="43"/>
      <c r="C44" s="43"/>
      <c r="D44" s="43"/>
      <c r="E44" s="43"/>
      <c r="F44" s="43"/>
      <c r="G44" s="43"/>
      <c r="H44" s="43"/>
      <c r="I44" s="43"/>
      <c r="J44" s="43"/>
      <c r="K44" s="43"/>
    </row>
    <row r="45" spans="2:11" x14ac:dyDescent="0.2">
      <c r="B45" s="43"/>
      <c r="C45" s="43"/>
      <c r="D45" s="43"/>
      <c r="E45" s="43"/>
      <c r="F45" s="43"/>
      <c r="G45" s="43"/>
      <c r="H45" s="43"/>
      <c r="I45" s="43"/>
      <c r="J45" s="43"/>
      <c r="K45" s="43"/>
    </row>
    <row r="46" spans="2:11" x14ac:dyDescent="0.2">
      <c r="B46" s="43"/>
      <c r="C46" s="43"/>
      <c r="D46" s="43"/>
      <c r="E46" s="43"/>
      <c r="F46" s="43"/>
      <c r="G46" s="43"/>
      <c r="H46" s="43"/>
      <c r="I46" s="43"/>
      <c r="J46" s="43"/>
      <c r="K46" s="43"/>
    </row>
    <row r="47" spans="2:11" x14ac:dyDescent="0.2">
      <c r="B47" s="43"/>
      <c r="C47" s="43"/>
      <c r="D47" s="43"/>
      <c r="E47" s="43"/>
      <c r="F47" s="43"/>
      <c r="G47" s="43"/>
      <c r="H47" s="43"/>
      <c r="I47" s="43"/>
      <c r="J47" s="43"/>
      <c r="K47" s="43"/>
    </row>
    <row r="48" spans="2:11" x14ac:dyDescent="0.2">
      <c r="B48" s="43"/>
      <c r="C48" s="43"/>
      <c r="D48" s="43"/>
      <c r="E48" s="43"/>
      <c r="F48" s="43"/>
      <c r="G48" s="43"/>
      <c r="H48" s="43"/>
      <c r="I48" s="43"/>
      <c r="J48" s="43"/>
      <c r="K48" s="43"/>
    </row>
    <row r="49" spans="2:11" x14ac:dyDescent="0.2">
      <c r="B49" s="43"/>
      <c r="C49" s="43"/>
      <c r="D49" s="43"/>
      <c r="E49" s="43"/>
      <c r="F49" s="43"/>
      <c r="G49" s="43"/>
      <c r="H49" s="43"/>
      <c r="I49" s="43"/>
      <c r="J49" s="43"/>
      <c r="K49" s="43"/>
    </row>
    <row r="50" spans="2:11" x14ac:dyDescent="0.2">
      <c r="B50" s="43"/>
      <c r="C50" s="43"/>
      <c r="D50" s="43"/>
      <c r="E50" s="43"/>
      <c r="F50" s="43"/>
      <c r="G50" s="43"/>
      <c r="H50" s="43"/>
      <c r="I50" s="43"/>
      <c r="J50" s="43"/>
      <c r="K50" s="43"/>
    </row>
    <row r="51" spans="2:11" x14ac:dyDescent="0.2">
      <c r="B51" s="43"/>
      <c r="C51" s="43"/>
      <c r="D51" s="43"/>
      <c r="E51" s="43"/>
      <c r="F51" s="43"/>
      <c r="G51" s="43"/>
      <c r="H51" s="43"/>
      <c r="I51" s="43"/>
      <c r="J51" s="43"/>
      <c r="K51" s="43"/>
    </row>
    <row r="52" spans="2:11" x14ac:dyDescent="0.2">
      <c r="B52" s="43"/>
      <c r="C52" s="43"/>
      <c r="D52" s="43"/>
      <c r="E52" s="43"/>
      <c r="F52" s="43"/>
      <c r="G52" s="43"/>
      <c r="H52" s="43"/>
      <c r="I52" s="43"/>
      <c r="J52" s="43"/>
      <c r="K52" s="43"/>
    </row>
    <row r="53" spans="2:11" x14ac:dyDescent="0.2">
      <c r="B53" s="43"/>
      <c r="C53" s="43"/>
      <c r="D53" s="43"/>
      <c r="E53" s="43"/>
      <c r="F53" s="43"/>
      <c r="G53" s="43"/>
      <c r="H53" s="43"/>
      <c r="I53" s="43"/>
      <c r="J53" s="43"/>
      <c r="K53" s="43"/>
    </row>
    <row r="54" spans="2:11" x14ac:dyDescent="0.2">
      <c r="B54" s="43"/>
      <c r="C54" s="43"/>
      <c r="D54" s="43"/>
      <c r="E54" s="43"/>
      <c r="F54" s="43"/>
      <c r="G54" s="43"/>
      <c r="H54" s="43"/>
      <c r="I54" s="43"/>
      <c r="J54" s="43"/>
      <c r="K54" s="43"/>
    </row>
    <row r="55" spans="2:11" x14ac:dyDescent="0.2">
      <c r="B55" s="43"/>
      <c r="C55" s="43"/>
      <c r="D55" s="43"/>
      <c r="E55" s="43"/>
      <c r="F55" s="43"/>
      <c r="G55" s="43"/>
      <c r="H55" s="43"/>
      <c r="I55" s="43"/>
      <c r="J55" s="43"/>
      <c r="K55" s="43"/>
    </row>
    <row r="56" spans="2:11" x14ac:dyDescent="0.2">
      <c r="B56" s="43"/>
      <c r="C56" s="43"/>
      <c r="D56" s="43"/>
      <c r="E56" s="43"/>
      <c r="F56" s="43"/>
      <c r="G56" s="43"/>
      <c r="H56" s="43"/>
      <c r="I56" s="43"/>
      <c r="J56" s="43"/>
      <c r="K56" s="43"/>
    </row>
    <row r="57" spans="2:11" x14ac:dyDescent="0.2">
      <c r="B57" s="43"/>
      <c r="C57" s="43"/>
      <c r="D57" s="43"/>
      <c r="E57" s="43"/>
      <c r="F57" s="43"/>
      <c r="G57" s="43"/>
      <c r="H57" s="43"/>
      <c r="I57" s="43"/>
      <c r="J57" s="43"/>
      <c r="K57" s="43"/>
    </row>
  </sheetData>
  <mergeCells count="20">
    <mergeCell ref="A30:K31"/>
    <mergeCell ref="K6:K7"/>
    <mergeCell ref="A2:K2"/>
    <mergeCell ref="A4:K4"/>
    <mergeCell ref="A9:K9"/>
    <mergeCell ref="A13:K13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A17:K17"/>
    <mergeCell ref="A22:K22"/>
    <mergeCell ref="B24:D25"/>
    <mergeCell ref="E24:G25"/>
    <mergeCell ref="H24:J25"/>
  </mergeCells>
  <phoneticPr fontId="0" type="noConversion"/>
  <printOptions horizontalCentered="1" verticalCentered="1"/>
  <pageMargins left="0.9055118110236221" right="0.74803149606299213" top="0.35433070866141736" bottom="0.55118110236220474" header="0" footer="0"/>
  <pageSetup paperSize="9" scale="5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IEM-441-e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vquintero</dc:creator>
  <cp:lastModifiedBy>jchicaiza</cp:lastModifiedBy>
  <cp:lastPrinted>2018-11-05T17:16:58Z</cp:lastPrinted>
  <dcterms:created xsi:type="dcterms:W3CDTF">2008-12-05T17:15:01Z</dcterms:created>
  <dcterms:modified xsi:type="dcterms:W3CDTF">2019-11-11T21:06:55Z</dcterms:modified>
</cp:coreProperties>
</file>