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S:\COMUN\SGPRO\DNSM\Publicaciones\IEM\Finales\2047\"/>
    </mc:Choice>
  </mc:AlternateContent>
  <bookViews>
    <workbookView xWindow="-15" yWindow="-15" windowWidth="10260" windowHeight="7695"/>
  </bookViews>
  <sheets>
    <sheet name="IEM-25-e"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44" i="1" l="1"/>
  <c r="H44" i="1"/>
  <c r="I44" i="1"/>
  <c r="J44" i="1"/>
  <c r="F44" i="1"/>
  <c r="E52" i="1"/>
  <c r="E51" i="1" l="1"/>
  <c r="G35" i="1"/>
  <c r="H35" i="1"/>
  <c r="I35" i="1"/>
  <c r="J35" i="1"/>
  <c r="F35" i="1"/>
  <c r="E50" i="1" l="1"/>
</calcChain>
</file>

<file path=xl/sharedStrings.xml><?xml version="1.0" encoding="utf-8"?>
<sst xmlns="http://schemas.openxmlformats.org/spreadsheetml/2006/main" count="49" uniqueCount="42">
  <si>
    <t>Total</t>
  </si>
  <si>
    <t>a=b+c+d</t>
  </si>
  <si>
    <t>b</t>
  </si>
  <si>
    <t>c</t>
  </si>
  <si>
    <t>d</t>
  </si>
  <si>
    <t>Periodo</t>
  </si>
  <si>
    <t xml:space="preserve">ESTADO DE LA DEUDA PÚBLICA INTERNA (5) </t>
  </si>
  <si>
    <t xml:space="preserve">MOVIMIENTO DE LA DEUDA PÚBLICA INTERNA </t>
  </si>
  <si>
    <t>Bonos del Estado (1)</t>
  </si>
  <si>
    <t>Certificados de Tesorería</t>
  </si>
  <si>
    <t>BCE, IESS, BDE,Obligaciones  (2)</t>
  </si>
  <si>
    <t>Desembolsos</t>
  </si>
  <si>
    <t>Amortización (3)</t>
  </si>
  <si>
    <t xml:space="preserve">Intereses  </t>
  </si>
  <si>
    <t>Atrasos</t>
  </si>
  <si>
    <t>Saldos al final del período</t>
  </si>
  <si>
    <t>Movimientos del período</t>
  </si>
  <si>
    <t>2019 (4)</t>
  </si>
  <si>
    <t>2021 (6)</t>
  </si>
  <si>
    <t>Porcentaje del PIB</t>
  </si>
  <si>
    <t xml:space="preserve">           Enero</t>
  </si>
  <si>
    <t xml:space="preserve">           Febrero</t>
  </si>
  <si>
    <t xml:space="preserve">           Marzo</t>
  </si>
  <si>
    <t xml:space="preserve">           Abril</t>
  </si>
  <si>
    <t xml:space="preserve">           Mayo</t>
  </si>
  <si>
    <t xml:space="preserve">           Junio</t>
  </si>
  <si>
    <t xml:space="preserve">           Agosto</t>
  </si>
  <si>
    <t xml:space="preserve">           Septiembre</t>
  </si>
  <si>
    <t xml:space="preserve">           Octubre</t>
  </si>
  <si>
    <t xml:space="preserve">           Diciembre</t>
  </si>
  <si>
    <t xml:space="preserve">           Junio (**)</t>
  </si>
  <si>
    <t xml:space="preserve">           Julio </t>
  </si>
  <si>
    <t xml:space="preserve">           Noviembre</t>
  </si>
  <si>
    <t>Millones de USD;  Porcentaje del PIB</t>
  </si>
  <si>
    <t>2020 (4)(*)</t>
  </si>
  <si>
    <t>Otros flujos económicos (7)</t>
  </si>
  <si>
    <t>2.5 ESTADO Y MOVIMIENTO DE LA DEUDA PUBLICA INTERNA AGREGADA DEL SECTOR PÚBLICO TOTAL</t>
  </si>
  <si>
    <t>2021 Enero - Junio (anterior metodología) (4)</t>
  </si>
  <si>
    <t xml:space="preserve">           Junio (***)</t>
  </si>
  <si>
    <r>
      <t xml:space="preserve">(1) Se incluye los saldos de Bonos del Estado, Agencia de Garantía de Depósitos AGD (cerró en el 2009), Filanbanco (cerró en el 2001) y Coorporacíón Financiera Nacional CFN.
(2)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(3) Incluye las amortizaciones por la recompra de Bonos del Estado a Filanbanco, AGD y CFN.
(4) De enero de 2019 a junio de 2021, el Ministerio de Economía y Finanzas modificó la metodología de cálculo de la deuda pública de acuerdo a la Resolución No. MEF-2018-0134. 
(5) El estado de la deuda pública interna refleja los valores del mes reportado; no corresponde a agregados.
(6) A partir de julio de 2021, el Ministerio de Economía y Finanzas modificó la metodología de cálculo de la deuda pública con base en los Acuerdos Ministeriales Número 0096 y 0099 del 15 y 22 de octubre de 2021, respectivamente.
(7) Son flujos que no son transacciones, pero que afectan el patrimonio neto del gobierno general o de las unidades del sector público, durante un período contable. Resultado de la variación de los precios o las variaciones en el volumen.
(*) En 19 de junio de 2020, Golman Sachs (GSI) entregó una Cesión de Crédito a favor del BCE, donde se transfiere los derechos y obligaciones de conformidad con los términos del convenio original, por lo tanto, la operación de crédito suscrita por GSI el 11 de octubre de 2017 por USD 500 mm, pasa al BCE como nuevo prestamista, con la correspondiente reclasificación de dicha operación a Deuda Interna. La comisión bancaria por dicha transacción se incorpora en los intereses de la Deuda Interna.
(**) Para obtener el saldo final de la deuda interna del sector público total a julio 2021, el Ministerio de Economía y Finanzas definió el saldo a junio con base a los Acuerdos Ministeriales Número 0096 y 0099 del 15 y 22 de octubre de 2021. Los movimientos de la deuda interna de junio no están disponibles bajo nueva metodología.
(***)Para mantener el saldo de la Deuda Pública Interna Agregada del Sector Público total del mes de junio reportada en el boletín de julio, se cargaron los reajuste en la columna otros flujos económicos, ocasionada por actualizaciones en el saldo de deuda de las instituciones públicas (GADs y Eps) que son obligaciones con sector público financiero, sector privado financiero y sector privado no financiero.
</t>
    </r>
    <r>
      <rPr>
        <b/>
        <sz val="11"/>
        <color theme="1"/>
        <rFont val="Calibri"/>
        <family val="2"/>
        <scheme val="minor"/>
      </rPr>
      <t>Fuente:</t>
    </r>
    <r>
      <rPr>
        <sz val="11"/>
        <color theme="1"/>
        <rFont val="Calibri"/>
        <family val="2"/>
        <scheme val="minor"/>
      </rPr>
      <t xml:space="preserve"> Ministerio de Economía y Finanzas.
</t>
    </r>
  </si>
  <si>
    <t>2022 Enero - Agosto (nueva metodología)(6)</t>
  </si>
  <si>
    <t>2021 Junio - Agosto  (nueva metodología)(6)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</si>
</sst>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0.0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9">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7" fillId="0" borderId="5" xfId="1" applyFont="1" applyFill="1" applyBorder="1" applyAlignment="1">
      <alignment horizontal="center" vertical="center" wrapText="1"/>
    </xf>
    <xf numFmtId="0" fontId="7" fillId="0" borderId="5" xfId="1" applyFont="1" applyFill="1" applyBorder="1" applyAlignment="1">
      <alignment horizontal="center"/>
    </xf>
    <xf numFmtId="0" fontId="7" fillId="0" borderId="0" xfId="1" applyFont="1" applyFill="1" applyBorder="1" applyAlignment="1">
      <alignment horizontal="left"/>
    </xf>
    <xf numFmtId="0" fontId="7" fillId="0" borderId="0" xfId="1" applyFont="1" applyFill="1" applyAlignment="1">
      <alignment horizontal="left"/>
    </xf>
    <xf numFmtId="0" fontId="7" fillId="0" borderId="0" xfId="1" applyFont="1" applyFill="1"/>
    <xf numFmtId="0" fontId="7" fillId="0" borderId="0" xfId="1" applyFont="1" applyFill="1" applyBorder="1" applyAlignment="1">
      <alignment horizontal="center"/>
    </xf>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applyFill="1" applyAlignment="1"/>
    <xf numFmtId="0" fontId="7" fillId="3" borderId="0" xfId="1" applyFont="1" applyFill="1" applyBorder="1" applyAlignment="1">
      <alignment horizontal="left"/>
    </xf>
    <xf numFmtId="4" fontId="8" fillId="3" borderId="0" xfId="1" applyNumberFormat="1" applyFont="1" applyFill="1" applyBorder="1" applyAlignment="1">
      <alignment horizontal="right"/>
    </xf>
    <xf numFmtId="164" fontId="8" fillId="3" borderId="0" xfId="1" applyNumberFormat="1" applyFont="1" applyFill="1" applyBorder="1" applyAlignment="1">
      <alignment horizontal="right"/>
    </xf>
    <xf numFmtId="0" fontId="7" fillId="3" borderId="0" xfId="1" applyFont="1" applyFill="1" applyBorder="1" applyAlignment="1">
      <alignment horizontal="center"/>
    </xf>
    <xf numFmtId="164" fontId="8" fillId="3" borderId="0" xfId="1" applyNumberFormat="1" applyFont="1" applyFill="1"/>
    <xf numFmtId="0" fontId="8" fillId="3" borderId="0" xfId="1" applyFont="1" applyFill="1" applyBorder="1" applyAlignment="1">
      <alignment horizontal="left"/>
    </xf>
    <xf numFmtId="4" fontId="8" fillId="3" borderId="0" xfId="1" applyNumberFormat="1" applyFont="1" applyFill="1"/>
    <xf numFmtId="164" fontId="8" fillId="0" borderId="0" xfId="1" applyNumberFormat="1" applyFont="1" applyFill="1"/>
    <xf numFmtId="0" fontId="8" fillId="0" borderId="8" xfId="1" applyFont="1" applyFill="1" applyBorder="1" applyAlignment="1">
      <alignment horizontal="left"/>
    </xf>
    <xf numFmtId="164" fontId="8" fillId="0" borderId="8" xfId="1" applyNumberFormat="1" applyFont="1" applyFill="1" applyBorder="1"/>
    <xf numFmtId="0" fontId="8" fillId="4" borderId="0" xfId="1" applyFont="1" applyFill="1" applyBorder="1" applyAlignment="1">
      <alignment horizontal="left"/>
    </xf>
    <xf numFmtId="164" fontId="8" fillId="4" borderId="0" xfId="1" applyNumberFormat="1" applyFont="1" applyFill="1" applyBorder="1"/>
    <xf numFmtId="0" fontId="7" fillId="4" borderId="0" xfId="1" applyFont="1" applyFill="1" applyBorder="1" applyAlignment="1">
      <alignment horizontal="left"/>
    </xf>
    <xf numFmtId="164" fontId="1" fillId="0" borderId="0" xfId="0" applyNumberFormat="1" applyFont="1" applyAlignment="1">
      <alignment vertical="center"/>
    </xf>
    <xf numFmtId="164" fontId="0" fillId="0" borderId="0" xfId="0" applyNumberFormat="1" applyFont="1" applyAlignment="1">
      <alignment vertical="top"/>
    </xf>
    <xf numFmtId="164" fontId="0" fillId="0" borderId="0" xfId="0" applyNumberFormat="1"/>
    <xf numFmtId="164" fontId="1" fillId="0" borderId="0" xfId="0" applyNumberFormat="1" applyFont="1" applyFill="1" applyAlignment="1">
      <alignment vertical="center"/>
    </xf>
    <xf numFmtId="165" fontId="0" fillId="0" borderId="0" xfId="0" applyNumberFormat="1"/>
    <xf numFmtId="0" fontId="7" fillId="0" borderId="5" xfId="1" applyFont="1" applyFill="1" applyBorder="1" applyAlignment="1">
      <alignment horizontal="center" vertical="center" wrapText="1"/>
    </xf>
    <xf numFmtId="0" fontId="7" fillId="0" borderId="1"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0" fillId="0" borderId="3" xfId="0" applyBorder="1"/>
    <xf numFmtId="0" fontId="0" fillId="0" borderId="4" xfId="0" applyBorder="1"/>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0" fillId="0" borderId="0" xfId="0" applyFill="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7</xdr:col>
      <xdr:colOff>870864</xdr:colOff>
      <xdr:row>1</xdr:row>
      <xdr:rowOff>11364</xdr:rowOff>
    </xdr:from>
    <xdr:to>
      <xdr:col>9</xdr:col>
      <xdr:colOff>1335007</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974793"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BN79"/>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activeCell="B12" sqref="B12"/>
    </sheetView>
  </sheetViews>
  <sheetFormatPr baseColWidth="10" defaultColWidth="15.7109375" defaultRowHeight="15" customHeight="1" x14ac:dyDescent="0.25"/>
  <cols>
    <col min="1" max="1" width="45" style="2" customWidth="1"/>
    <col min="2" max="10" width="20.7109375" style="2" customWidth="1"/>
    <col min="11" max="16384" width="15.7109375" style="2"/>
  </cols>
  <sheetData>
    <row r="1" spans="1:10" s="4" customFormat="1" ht="14.1" customHeight="1" x14ac:dyDescent="0.25">
      <c r="A1" s="1"/>
      <c r="B1" s="1"/>
      <c r="C1" s="1"/>
      <c r="D1" s="1"/>
      <c r="E1" s="1"/>
      <c r="F1" s="1"/>
      <c r="G1" s="1"/>
      <c r="H1" s="1"/>
      <c r="I1" s="1"/>
      <c r="J1" s="1"/>
    </row>
    <row r="2" spans="1:10" s="4" customFormat="1" ht="14.1" customHeight="1" x14ac:dyDescent="0.25">
      <c r="A2" s="1"/>
      <c r="B2" s="1"/>
      <c r="C2" s="1"/>
      <c r="D2" s="1"/>
      <c r="E2" s="1"/>
      <c r="F2" s="1"/>
      <c r="G2" s="1"/>
      <c r="H2" s="1"/>
      <c r="I2" s="1"/>
      <c r="J2" s="1"/>
    </row>
    <row r="3" spans="1:10" s="4" customFormat="1" ht="20.25" customHeight="1" x14ac:dyDescent="0.25">
      <c r="A3" s="5" t="s">
        <v>36</v>
      </c>
      <c r="B3" s="5"/>
      <c r="C3" s="5"/>
      <c r="D3" s="5"/>
      <c r="E3" s="5"/>
      <c r="F3" s="5"/>
      <c r="G3" s="5"/>
      <c r="H3" s="3"/>
      <c r="I3" s="3"/>
      <c r="J3" s="3"/>
    </row>
    <row r="4" spans="1:10" s="4" customFormat="1" ht="20.25" customHeight="1" x14ac:dyDescent="0.25">
      <c r="A4" s="6" t="s">
        <v>33</v>
      </c>
      <c r="B4" s="6"/>
      <c r="C4" s="6"/>
      <c r="D4" s="6"/>
      <c r="E4" s="6"/>
      <c r="F4" s="6"/>
      <c r="G4" s="6"/>
      <c r="H4" s="3"/>
      <c r="I4" s="3"/>
      <c r="J4" s="3"/>
    </row>
    <row r="5" spans="1:10" s="4" customFormat="1" ht="20.25" customHeight="1" x14ac:dyDescent="0.25">
      <c r="A5" s="6"/>
      <c r="B5" s="6"/>
      <c r="C5" s="6"/>
      <c r="D5" s="6"/>
      <c r="E5" s="6"/>
      <c r="F5" s="6"/>
      <c r="G5" s="6"/>
      <c r="H5" s="3"/>
      <c r="I5" s="3"/>
      <c r="J5" s="3"/>
    </row>
    <row r="6" spans="1:10" s="4" customFormat="1" ht="14.1" customHeight="1" x14ac:dyDescent="0.25">
      <c r="A6" s="1"/>
      <c r="B6" s="1"/>
      <c r="C6" s="1"/>
      <c r="D6" s="1"/>
      <c r="E6" s="1"/>
      <c r="F6" s="1"/>
      <c r="G6" s="1"/>
      <c r="H6" s="1"/>
      <c r="I6" s="1"/>
      <c r="J6" s="1"/>
    </row>
    <row r="7" spans="1:10" s="4" customFormat="1" ht="13.5" customHeight="1" x14ac:dyDescent="0.25">
      <c r="A7" s="1"/>
      <c r="B7" s="1"/>
      <c r="C7" s="1"/>
      <c r="D7" s="1"/>
      <c r="E7" s="1"/>
      <c r="F7" s="1"/>
      <c r="G7" s="1"/>
      <c r="H7" s="1"/>
      <c r="I7" s="1"/>
      <c r="J7" s="1"/>
    </row>
    <row r="8" spans="1:10" s="11" customFormat="1" ht="21" customHeight="1" x14ac:dyDescent="0.25">
      <c r="A8" s="39" t="s">
        <v>5</v>
      </c>
      <c r="B8" s="42" t="s">
        <v>6</v>
      </c>
      <c r="C8" s="43"/>
      <c r="D8" s="43"/>
      <c r="E8" s="44"/>
      <c r="F8" s="47" t="s">
        <v>7</v>
      </c>
      <c r="G8" s="47"/>
      <c r="H8" s="47"/>
      <c r="I8" s="47"/>
      <c r="J8" s="47"/>
    </row>
    <row r="9" spans="1:10" s="12" customFormat="1" ht="47.25" customHeight="1" x14ac:dyDescent="0.25">
      <c r="A9" s="40"/>
      <c r="B9" s="8" t="s">
        <v>0</v>
      </c>
      <c r="C9" s="8" t="s">
        <v>8</v>
      </c>
      <c r="D9" s="8" t="s">
        <v>9</v>
      </c>
      <c r="E9" s="38" t="s">
        <v>10</v>
      </c>
      <c r="F9" s="8" t="s">
        <v>11</v>
      </c>
      <c r="G9" s="8" t="s">
        <v>12</v>
      </c>
      <c r="H9" s="8" t="s">
        <v>13</v>
      </c>
      <c r="I9" s="8" t="s">
        <v>35</v>
      </c>
      <c r="J9" s="8" t="s">
        <v>14</v>
      </c>
    </row>
    <row r="10" spans="1:10" s="12" customFormat="1" ht="21" customHeight="1" x14ac:dyDescent="0.25">
      <c r="A10" s="40"/>
      <c r="B10" s="42" t="s">
        <v>15</v>
      </c>
      <c r="C10" s="45"/>
      <c r="D10" s="45"/>
      <c r="E10" s="46"/>
      <c r="F10" s="47" t="s">
        <v>16</v>
      </c>
      <c r="G10" s="47"/>
      <c r="H10" s="47"/>
      <c r="I10" s="47"/>
      <c r="J10" s="47"/>
    </row>
    <row r="11" spans="1:10" s="12" customFormat="1" ht="21" customHeight="1" x14ac:dyDescent="0.25">
      <c r="A11" s="41"/>
      <c r="B11" s="9" t="s">
        <v>1</v>
      </c>
      <c r="C11" s="9" t="s">
        <v>2</v>
      </c>
      <c r="D11" s="9" t="s">
        <v>3</v>
      </c>
      <c r="E11" s="9" t="s">
        <v>4</v>
      </c>
      <c r="F11" s="47"/>
      <c r="G11" s="47"/>
      <c r="H11" s="47"/>
      <c r="I11" s="47"/>
      <c r="J11" s="47"/>
    </row>
    <row r="12" spans="1:10" s="15" customFormat="1" ht="15" customHeight="1" x14ac:dyDescent="0.25">
      <c r="A12" s="13"/>
      <c r="B12" s="13"/>
      <c r="C12" s="13"/>
      <c r="D12" s="13"/>
      <c r="E12" s="13"/>
      <c r="F12" s="13"/>
      <c r="G12" s="13"/>
      <c r="H12" s="13"/>
      <c r="I12" s="14"/>
      <c r="J12" s="14"/>
    </row>
    <row r="13" spans="1:10" s="15" customFormat="1" ht="15" customHeight="1" x14ac:dyDescent="0.25">
      <c r="A13" s="16">
        <v>2017</v>
      </c>
      <c r="B13" s="17">
        <v>14785.697104550005</v>
      </c>
      <c r="C13" s="17">
        <v>14021.236693000006</v>
      </c>
      <c r="D13" s="17">
        <v>-4.0538450000062565E-2</v>
      </c>
      <c r="E13" s="17">
        <v>764.50094999999999</v>
      </c>
      <c r="F13" s="17">
        <v>6945.1961880000008</v>
      </c>
      <c r="G13" s="17">
        <v>4616.8185450000001</v>
      </c>
      <c r="H13" s="17">
        <v>818.10959800000001</v>
      </c>
      <c r="I13" s="18">
        <v>0</v>
      </c>
      <c r="J13" s="18">
        <v>0</v>
      </c>
    </row>
    <row r="14" spans="1:10" s="15" customFormat="1" ht="15" customHeight="1" x14ac:dyDescent="0.25">
      <c r="A14" s="16">
        <v>2018</v>
      </c>
      <c r="B14" s="17">
        <v>13733.712471419998</v>
      </c>
      <c r="C14" s="17">
        <v>12934.657022899997</v>
      </c>
      <c r="D14" s="17">
        <v>0</v>
      </c>
      <c r="E14" s="17">
        <v>799.05544852000003</v>
      </c>
      <c r="F14" s="17">
        <v>716.77247599999998</v>
      </c>
      <c r="G14" s="17">
        <v>1768.8010771499999</v>
      </c>
      <c r="H14" s="17">
        <v>838.72519072</v>
      </c>
      <c r="I14" s="18">
        <v>0</v>
      </c>
      <c r="J14" s="18">
        <v>0</v>
      </c>
    </row>
    <row r="15" spans="1:10" s="15" customFormat="1" ht="15" customHeight="1" x14ac:dyDescent="0.25">
      <c r="A15" s="16" t="s">
        <v>17</v>
      </c>
      <c r="B15" s="18">
        <v>15843.635946339495</v>
      </c>
      <c r="C15" s="18">
        <v>13146.570066145694</v>
      </c>
      <c r="D15" s="18">
        <v>0</v>
      </c>
      <c r="E15" s="18">
        <v>2697.0658801937998</v>
      </c>
      <c r="F15" s="18">
        <v>2355.3360598599998</v>
      </c>
      <c r="G15" s="18">
        <v>2172.7380890414288</v>
      </c>
      <c r="H15" s="18">
        <v>883.22222177999981</v>
      </c>
      <c r="I15" s="18">
        <v>0</v>
      </c>
      <c r="J15" s="18">
        <v>0</v>
      </c>
    </row>
    <row r="16" spans="1:10" s="15" customFormat="1" ht="15" customHeight="1" x14ac:dyDescent="0.25">
      <c r="A16" s="16" t="s">
        <v>34</v>
      </c>
      <c r="B16" s="18">
        <v>17796.199255432901</v>
      </c>
      <c r="C16" s="18">
        <v>14697.79454556</v>
      </c>
      <c r="D16" s="18">
        <v>0</v>
      </c>
      <c r="E16" s="18">
        <v>3098.4047098728993</v>
      </c>
      <c r="F16" s="18">
        <v>3348.0292079600003</v>
      </c>
      <c r="G16" s="18">
        <v>1909.5624247608998</v>
      </c>
      <c r="H16" s="18">
        <v>997.28627110000014</v>
      </c>
      <c r="I16" s="18">
        <v>0</v>
      </c>
      <c r="J16" s="18">
        <v>0</v>
      </c>
    </row>
    <row r="17" spans="1:66" s="15" customFormat="1" ht="15" customHeight="1" x14ac:dyDescent="0.25">
      <c r="A17" s="16" t="s">
        <v>18</v>
      </c>
      <c r="B17" s="18">
        <v>26073.86795</v>
      </c>
      <c r="C17" s="18">
        <v>14984.99316</v>
      </c>
      <c r="D17" s="18">
        <v>2821.39786</v>
      </c>
      <c r="E17" s="18">
        <v>8267.4769300000007</v>
      </c>
      <c r="F17" s="18">
        <v>2696.1057499999997</v>
      </c>
      <c r="G17" s="18">
        <v>6432.3225199999997</v>
      </c>
      <c r="H17" s="18">
        <v>501.52902999999998</v>
      </c>
      <c r="I17" s="18">
        <v>0</v>
      </c>
      <c r="J17" s="18">
        <v>1272.58878</v>
      </c>
    </row>
    <row r="18" spans="1:66" s="15" customFormat="1" ht="15" customHeight="1" x14ac:dyDescent="0.25">
      <c r="B18" s="17"/>
      <c r="C18" s="17"/>
      <c r="D18" s="17"/>
      <c r="E18" s="17"/>
      <c r="F18" s="19"/>
      <c r="G18" s="17"/>
      <c r="H18" s="17"/>
      <c r="I18" s="14"/>
      <c r="J18" s="14"/>
    </row>
    <row r="19" spans="1:66" s="15" customFormat="1" ht="15" customHeight="1" x14ac:dyDescent="0.25">
      <c r="A19" s="20" t="s">
        <v>19</v>
      </c>
      <c r="B19" s="21"/>
      <c r="C19" s="22"/>
      <c r="D19" s="22"/>
      <c r="E19" s="22"/>
      <c r="F19" s="22"/>
      <c r="G19" s="22"/>
      <c r="H19" s="22"/>
      <c r="I19" s="22"/>
      <c r="J19" s="22"/>
    </row>
    <row r="20" spans="1:66" s="15" customFormat="1" ht="15" customHeight="1" x14ac:dyDescent="0.25">
      <c r="A20" s="23"/>
      <c r="B20" s="24"/>
      <c r="C20" s="24"/>
      <c r="D20" s="24"/>
      <c r="E20" s="24"/>
      <c r="F20" s="24"/>
      <c r="G20" s="24"/>
      <c r="H20" s="24"/>
      <c r="I20" s="24"/>
      <c r="J20" s="24"/>
    </row>
    <row r="21" spans="1:66" s="15" customFormat="1" ht="15" customHeight="1" x14ac:dyDescent="0.25">
      <c r="A21" s="25">
        <v>2017</v>
      </c>
      <c r="B21" s="26">
        <v>14.176686228021209</v>
      </c>
      <c r="C21" s="26">
        <v>13.443713321051995</v>
      </c>
      <c r="D21" s="26">
        <v>-3.8868704110295928E-5</v>
      </c>
      <c r="E21" s="26">
        <v>0.73301177567332443</v>
      </c>
      <c r="F21" s="26">
        <v>6.6591291876949068</v>
      </c>
      <c r="G21" s="26">
        <v>4.4266555321245633</v>
      </c>
      <c r="H21" s="26">
        <v>0.78441232692434149</v>
      </c>
      <c r="I21" s="26">
        <v>0</v>
      </c>
      <c r="J21" s="26">
        <v>0</v>
      </c>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row>
    <row r="22" spans="1:66" s="15" customFormat="1" ht="15" customHeight="1" x14ac:dyDescent="0.25">
      <c r="A22" s="25">
        <v>2018</v>
      </c>
      <c r="B22" s="26">
        <v>12.768181560370273</v>
      </c>
      <c r="C22" s="26">
        <v>12.025302672761555</v>
      </c>
      <c r="D22" s="26">
        <v>0</v>
      </c>
      <c r="E22" s="26">
        <v>0.74287888760871779</v>
      </c>
      <c r="F22" s="26">
        <v>0.66638071316035674</v>
      </c>
      <c r="G22" s="26">
        <v>1.6444478027502052</v>
      </c>
      <c r="H22" s="26">
        <v>0.77975969983751137</v>
      </c>
      <c r="I22" s="26">
        <v>0</v>
      </c>
      <c r="J22" s="26">
        <v>0</v>
      </c>
      <c r="L22" s="18"/>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c r="BM22" s="27"/>
      <c r="BN22" s="27"/>
    </row>
    <row r="23" spans="1:66" s="15" customFormat="1" ht="15" customHeight="1" x14ac:dyDescent="0.25">
      <c r="A23" s="25">
        <v>2019</v>
      </c>
      <c r="B23" s="26">
        <v>14.65537668568061</v>
      </c>
      <c r="C23" s="26">
        <v>12.160588459404238</v>
      </c>
      <c r="D23" s="26">
        <v>0</v>
      </c>
      <c r="E23" s="26">
        <v>2.4947882262763716</v>
      </c>
      <c r="F23" s="26">
        <v>2.1786878526825886</v>
      </c>
      <c r="G23" s="26">
        <v>2.009784574833331</v>
      </c>
      <c r="H23" s="26">
        <v>0.81698130411411041</v>
      </c>
      <c r="I23" s="26">
        <v>0</v>
      </c>
      <c r="J23" s="26">
        <v>0</v>
      </c>
      <c r="L23" s="18"/>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27"/>
    </row>
    <row r="24" spans="1:66" s="15" customFormat="1" ht="15" customHeight="1" x14ac:dyDescent="0.25">
      <c r="A24" s="25">
        <v>2020</v>
      </c>
      <c r="B24" s="26">
        <v>17.923252893615043</v>
      </c>
      <c r="C24" s="26">
        <v>14.802727528353895</v>
      </c>
      <c r="D24" s="26">
        <v>0</v>
      </c>
      <c r="E24" s="26">
        <v>3.1205253652611482</v>
      </c>
      <c r="F24" s="26">
        <v>3.3719320248202655</v>
      </c>
      <c r="G24" s="26">
        <v>1.9231954960655897</v>
      </c>
      <c r="H24" s="26">
        <v>1.0044062660626141</v>
      </c>
      <c r="I24" s="26">
        <v>0</v>
      </c>
      <c r="J24" s="26">
        <v>0</v>
      </c>
      <c r="L24" s="18"/>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7"/>
    </row>
    <row r="25" spans="1:66" s="15" customFormat="1" ht="15" customHeight="1" x14ac:dyDescent="0.25">
      <c r="A25" s="25">
        <v>2021</v>
      </c>
      <c r="B25" s="26">
        <v>24.559558483703228</v>
      </c>
      <c r="C25" s="26">
        <v>14.114699690765015</v>
      </c>
      <c r="D25" s="26">
        <v>2.6575376496245982</v>
      </c>
      <c r="E25" s="26">
        <v>7.7873211433136147</v>
      </c>
      <c r="F25" s="26">
        <v>2.5395222132884028</v>
      </c>
      <c r="G25" s="26">
        <v>6.0587482232754546</v>
      </c>
      <c r="H25" s="26">
        <v>0.47240139311819868</v>
      </c>
      <c r="I25" s="26">
        <v>0</v>
      </c>
      <c r="J25" s="26">
        <v>1.1986797903574771</v>
      </c>
      <c r="L25" s="18"/>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7"/>
      <c r="BI25" s="27"/>
      <c r="BJ25" s="27"/>
      <c r="BK25" s="27"/>
      <c r="BL25" s="27"/>
      <c r="BM25" s="27"/>
      <c r="BN25" s="27"/>
    </row>
    <row r="26" spans="1:66" s="15" customFormat="1" ht="15" customHeight="1" x14ac:dyDescent="0.25">
      <c r="A26" s="16"/>
      <c r="B26" s="18"/>
      <c r="C26" s="18"/>
      <c r="D26" s="18"/>
      <c r="E26" s="18"/>
      <c r="F26" s="18"/>
      <c r="G26" s="18"/>
      <c r="H26" s="18"/>
      <c r="I26" s="18"/>
      <c r="J26" s="18"/>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7"/>
      <c r="BF26" s="27"/>
      <c r="BG26" s="27"/>
      <c r="BH26" s="27"/>
      <c r="BI26" s="27"/>
      <c r="BJ26" s="27"/>
      <c r="BK26" s="27"/>
      <c r="BL26" s="27"/>
      <c r="BM26" s="27"/>
      <c r="BN26" s="27"/>
    </row>
    <row r="27" spans="1:66" s="15" customFormat="1" ht="15" customHeight="1" x14ac:dyDescent="0.25">
      <c r="A27" s="10" t="s">
        <v>37</v>
      </c>
      <c r="B27" s="18">
        <v>17748.0474151368</v>
      </c>
      <c r="C27" s="18">
        <v>14805.756630503</v>
      </c>
      <c r="D27" s="18">
        <v>0</v>
      </c>
      <c r="E27" s="18">
        <v>2942.2907846337998</v>
      </c>
      <c r="F27" s="18">
        <v>1341.3908793300002</v>
      </c>
      <c r="G27" s="18">
        <v>1205.63671752</v>
      </c>
      <c r="H27" s="18">
        <v>549.69999607000011</v>
      </c>
      <c r="I27" s="18">
        <v>0</v>
      </c>
      <c r="J27" s="18">
        <v>0</v>
      </c>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c r="BG27" s="27"/>
      <c r="BH27" s="27"/>
      <c r="BI27" s="27"/>
      <c r="BJ27" s="27"/>
      <c r="BK27" s="27"/>
      <c r="BL27" s="27"/>
      <c r="BM27" s="27"/>
      <c r="BN27" s="27"/>
    </row>
    <row r="28" spans="1:66" s="15" customFormat="1" ht="15" customHeight="1" x14ac:dyDescent="0.25">
      <c r="A28" s="16" t="s">
        <v>20</v>
      </c>
      <c r="B28" s="18">
        <v>18685.865349133801</v>
      </c>
      <c r="C28" s="18">
        <v>14327.8532003</v>
      </c>
      <c r="D28" s="18">
        <v>0</v>
      </c>
      <c r="E28" s="18">
        <v>4358.0121488338</v>
      </c>
      <c r="F28" s="18">
        <v>26.367503029999998</v>
      </c>
      <c r="G28" s="18">
        <v>397.98945449909996</v>
      </c>
      <c r="H28" s="18">
        <v>55.452958920000007</v>
      </c>
      <c r="I28" s="18">
        <v>0</v>
      </c>
      <c r="J28" s="18">
        <v>0</v>
      </c>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row>
    <row r="29" spans="1:66" s="15" customFormat="1" ht="15" customHeight="1" x14ac:dyDescent="0.25">
      <c r="A29" s="16" t="s">
        <v>21</v>
      </c>
      <c r="B29" s="18">
        <v>18170.650670543801</v>
      </c>
      <c r="C29" s="18">
        <v>14261.73888554</v>
      </c>
      <c r="D29" s="18">
        <v>0</v>
      </c>
      <c r="E29" s="18">
        <v>3908.9117850038001</v>
      </c>
      <c r="F29" s="18">
        <v>59.110588499999999</v>
      </c>
      <c r="G29" s="18">
        <v>116.67569286000001</v>
      </c>
      <c r="H29" s="18">
        <v>84.173455770000018</v>
      </c>
      <c r="I29" s="18">
        <v>0</v>
      </c>
      <c r="J29" s="18">
        <v>0</v>
      </c>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c r="BM29" s="27"/>
      <c r="BN29" s="27"/>
    </row>
    <row r="30" spans="1:66" s="15" customFormat="1" ht="15" customHeight="1" x14ac:dyDescent="0.25">
      <c r="A30" s="16" t="s">
        <v>22</v>
      </c>
      <c r="B30" s="18">
        <v>17797.607804863801</v>
      </c>
      <c r="C30" s="18">
        <v>14042.044300130001</v>
      </c>
      <c r="D30" s="18">
        <v>0</v>
      </c>
      <c r="E30" s="18">
        <v>3755.5635047338005</v>
      </c>
      <c r="F30" s="18">
        <v>96.144034570000002</v>
      </c>
      <c r="G30" s="18">
        <v>286.86555971000001</v>
      </c>
      <c r="H30" s="18">
        <v>84.251367819999999</v>
      </c>
      <c r="I30" s="18">
        <v>0</v>
      </c>
      <c r="J30" s="18">
        <v>0</v>
      </c>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c r="BG30" s="27"/>
      <c r="BH30" s="27"/>
      <c r="BI30" s="27"/>
      <c r="BJ30" s="27"/>
      <c r="BK30" s="27"/>
      <c r="BL30" s="27"/>
      <c r="BM30" s="27"/>
      <c r="BN30" s="27"/>
    </row>
    <row r="31" spans="1:66" s="15" customFormat="1" ht="15" customHeight="1" x14ac:dyDescent="0.25">
      <c r="A31" s="16" t="s">
        <v>23</v>
      </c>
      <c r="B31" s="18">
        <v>18109.643144013797</v>
      </c>
      <c r="C31" s="18">
        <v>14498.655730499997</v>
      </c>
      <c r="D31" s="18">
        <v>0</v>
      </c>
      <c r="E31" s="18">
        <v>3610.9874135137998</v>
      </c>
      <c r="F31" s="18">
        <v>542.92142663000004</v>
      </c>
      <c r="G31" s="18">
        <v>83.489916380000011</v>
      </c>
      <c r="H31" s="18">
        <v>138.01816307000001</v>
      </c>
      <c r="I31" s="18">
        <v>0</v>
      </c>
      <c r="J31" s="18">
        <v>0</v>
      </c>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row>
    <row r="32" spans="1:66" s="15" customFormat="1" ht="15" customHeight="1" x14ac:dyDescent="0.25">
      <c r="A32" s="16" t="s">
        <v>24</v>
      </c>
      <c r="B32" s="18">
        <v>17682.47</v>
      </c>
      <c r="C32" s="18">
        <v>14691.80666</v>
      </c>
      <c r="D32" s="18">
        <v>0</v>
      </c>
      <c r="E32" s="18">
        <v>2990.663340000001</v>
      </c>
      <c r="F32" s="18">
        <v>370.87231726999994</v>
      </c>
      <c r="G32" s="18">
        <v>184.08916655090002</v>
      </c>
      <c r="H32" s="18">
        <v>84.847480000000004</v>
      </c>
      <c r="I32" s="18">
        <v>0</v>
      </c>
      <c r="J32" s="18">
        <v>0</v>
      </c>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row>
    <row r="33" spans="1:66" s="15" customFormat="1" ht="15" customHeight="1" x14ac:dyDescent="0.25">
      <c r="A33" s="16" t="s">
        <v>25</v>
      </c>
      <c r="B33" s="18">
        <v>17748.0474151368</v>
      </c>
      <c r="C33" s="18">
        <v>14805.756630503</v>
      </c>
      <c r="D33" s="18">
        <v>0</v>
      </c>
      <c r="E33" s="18">
        <v>2942.2907846337998</v>
      </c>
      <c r="F33" s="18">
        <v>245.97500933000003</v>
      </c>
      <c r="G33" s="18">
        <v>136.52692752000002</v>
      </c>
      <c r="H33" s="18">
        <v>102.95657049</v>
      </c>
      <c r="I33" s="18">
        <v>0</v>
      </c>
      <c r="J33" s="18">
        <v>0</v>
      </c>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row>
    <row r="34" spans="1:66" s="15" customFormat="1" ht="15" customHeight="1" x14ac:dyDescent="0.25">
      <c r="A34" s="16"/>
      <c r="B34" s="18"/>
      <c r="C34" s="18"/>
      <c r="D34" s="18"/>
      <c r="E34" s="18"/>
      <c r="F34" s="18"/>
      <c r="G34" s="18"/>
      <c r="H34" s="18"/>
      <c r="I34" s="18"/>
      <c r="J34" s="18"/>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row>
    <row r="35" spans="1:66" s="15" customFormat="1" ht="15" customHeight="1" x14ac:dyDescent="0.25">
      <c r="A35" s="32" t="s">
        <v>41</v>
      </c>
      <c r="B35" s="31">
        <v>28901.377370000002</v>
      </c>
      <c r="C35" s="31">
        <v>15224.550289999999</v>
      </c>
      <c r="D35" s="31">
        <v>2857.2564600000001</v>
      </c>
      <c r="E35" s="31">
        <v>10819.570620000002</v>
      </c>
      <c r="F35" s="31">
        <f>F36+F37+F38</f>
        <v>1253.7296799999999</v>
      </c>
      <c r="G35" s="31">
        <f t="shared" ref="G35:J35" si="0">G36+G37+G38</f>
        <v>892.84825000000001</v>
      </c>
      <c r="H35" s="31">
        <f t="shared" si="0"/>
        <v>111.4158</v>
      </c>
      <c r="I35" s="31">
        <f t="shared" si="0"/>
        <v>0</v>
      </c>
      <c r="J35" s="31">
        <f t="shared" si="0"/>
        <v>3</v>
      </c>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row>
    <row r="36" spans="1:66" s="15" customFormat="1" ht="15" customHeight="1" x14ac:dyDescent="0.25">
      <c r="A36" s="30" t="s">
        <v>30</v>
      </c>
      <c r="B36" s="31">
        <v>28537.495930000001</v>
      </c>
      <c r="C36" s="31">
        <v>14805.756630000002</v>
      </c>
      <c r="D36" s="31">
        <v>2858.8563100000001</v>
      </c>
      <c r="E36" s="31">
        <v>10872.882989999998</v>
      </c>
      <c r="F36" s="31">
        <v>0</v>
      </c>
      <c r="G36" s="31">
        <v>0</v>
      </c>
      <c r="H36" s="31">
        <v>0</v>
      </c>
      <c r="I36" s="31">
        <v>0</v>
      </c>
      <c r="J36" s="31">
        <v>0</v>
      </c>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row>
    <row r="37" spans="1:66" s="15" customFormat="1" ht="15" customHeight="1" x14ac:dyDescent="0.25">
      <c r="A37" s="30" t="s">
        <v>31</v>
      </c>
      <c r="B37" s="31">
        <v>29330.266190000002</v>
      </c>
      <c r="C37" s="31">
        <v>15185.797430000001</v>
      </c>
      <c r="D37" s="31">
        <v>2836.28629</v>
      </c>
      <c r="E37" s="31">
        <v>11308.182470000002</v>
      </c>
      <c r="F37" s="31">
        <v>974.85762999999997</v>
      </c>
      <c r="G37" s="31">
        <v>182.08736999999999</v>
      </c>
      <c r="H37" s="31">
        <v>39.941339999999997</v>
      </c>
      <c r="I37" s="31">
        <v>0</v>
      </c>
      <c r="J37" s="31">
        <v>0</v>
      </c>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row>
    <row r="38" spans="1:66" s="15" customFormat="1" ht="15" customHeight="1" x14ac:dyDescent="0.25">
      <c r="A38" s="30" t="s">
        <v>26</v>
      </c>
      <c r="B38" s="31">
        <v>28901.377370000002</v>
      </c>
      <c r="C38" s="31">
        <v>15224.550289999999</v>
      </c>
      <c r="D38" s="31">
        <v>2857.2564600000001</v>
      </c>
      <c r="E38" s="31">
        <v>10819.570620000002</v>
      </c>
      <c r="F38" s="31">
        <v>278.87205</v>
      </c>
      <c r="G38" s="31">
        <v>710.76088000000004</v>
      </c>
      <c r="H38" s="31">
        <v>71.474460000000008</v>
      </c>
      <c r="I38" s="31">
        <v>0</v>
      </c>
      <c r="J38" s="31">
        <v>3</v>
      </c>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row>
    <row r="39" spans="1:66" s="15" customFormat="1" ht="15" customHeight="1" x14ac:dyDescent="0.25">
      <c r="A39" s="30" t="s">
        <v>27</v>
      </c>
      <c r="B39" s="31">
        <v>27957.810559999998</v>
      </c>
      <c r="C39" s="31">
        <v>15119.94346</v>
      </c>
      <c r="D39" s="31">
        <v>2823.0474399999998</v>
      </c>
      <c r="E39" s="31">
        <v>10014.819659999997</v>
      </c>
      <c r="F39" s="31">
        <v>93.646640000000005</v>
      </c>
      <c r="G39" s="31">
        <v>1037.2134599999999</v>
      </c>
      <c r="H39" s="31">
        <v>67.347839999999991</v>
      </c>
      <c r="I39" s="31">
        <v>0</v>
      </c>
      <c r="J39" s="31">
        <v>0</v>
      </c>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c r="AY39" s="27"/>
      <c r="AZ39" s="27"/>
      <c r="BA39" s="27"/>
      <c r="BB39" s="27"/>
      <c r="BC39" s="27"/>
      <c r="BD39" s="27"/>
      <c r="BE39" s="27"/>
      <c r="BF39" s="27"/>
      <c r="BG39" s="27"/>
      <c r="BH39" s="27"/>
      <c r="BI39" s="27"/>
      <c r="BJ39" s="27"/>
      <c r="BK39" s="27"/>
      <c r="BL39" s="27"/>
      <c r="BM39" s="27"/>
      <c r="BN39" s="27"/>
    </row>
    <row r="40" spans="1:66" s="15" customFormat="1" ht="15" customHeight="1" x14ac:dyDescent="0.25">
      <c r="A40" s="30" t="s">
        <v>28</v>
      </c>
      <c r="B40" s="31">
        <v>27939.620589999999</v>
      </c>
      <c r="C40" s="31">
        <v>14476.440570000001</v>
      </c>
      <c r="D40" s="31">
        <v>2538.7658300000003</v>
      </c>
      <c r="E40" s="31">
        <v>10924.414189999998</v>
      </c>
      <c r="F40" s="31">
        <v>178.65702999999999</v>
      </c>
      <c r="G40" s="31">
        <v>931.86221999999998</v>
      </c>
      <c r="H40" s="31">
        <v>143.66279</v>
      </c>
      <c r="I40" s="31">
        <v>0</v>
      </c>
      <c r="J40" s="31">
        <v>735.01522</v>
      </c>
      <c r="L40" s="27"/>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c r="AT40" s="27"/>
      <c r="AU40" s="27"/>
      <c r="AV40" s="27"/>
      <c r="AW40" s="27"/>
      <c r="AX40" s="27"/>
      <c r="AY40" s="27"/>
      <c r="AZ40" s="27"/>
      <c r="BA40" s="27"/>
      <c r="BB40" s="27"/>
      <c r="BC40" s="27"/>
      <c r="BD40" s="27"/>
      <c r="BE40" s="27"/>
      <c r="BF40" s="27"/>
      <c r="BG40" s="27"/>
      <c r="BH40" s="27"/>
      <c r="BI40" s="27"/>
      <c r="BJ40" s="27"/>
      <c r="BK40" s="27"/>
      <c r="BL40" s="27"/>
      <c r="BM40" s="27"/>
      <c r="BN40" s="27"/>
    </row>
    <row r="41" spans="1:66" s="15" customFormat="1" ht="15" customHeight="1" x14ac:dyDescent="0.25">
      <c r="A41" s="30" t="s">
        <v>32</v>
      </c>
      <c r="B41" s="31">
        <v>26460.841619999999</v>
      </c>
      <c r="C41" s="31">
        <v>14318.48144</v>
      </c>
      <c r="D41" s="31">
        <v>2687.9219900000003</v>
      </c>
      <c r="E41" s="31">
        <v>9454.4381899999989</v>
      </c>
      <c r="F41" s="31">
        <v>204.22488000000001</v>
      </c>
      <c r="G41" s="31">
        <v>1683.0038500000001</v>
      </c>
      <c r="H41" s="31">
        <v>89.997699999999995</v>
      </c>
      <c r="I41" s="31">
        <v>0</v>
      </c>
      <c r="J41" s="31">
        <v>0</v>
      </c>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row>
    <row r="42" spans="1:66" s="15" customFormat="1" ht="15" customHeight="1" x14ac:dyDescent="0.25">
      <c r="A42" s="30" t="s">
        <v>29</v>
      </c>
      <c r="B42" s="31">
        <v>26073.86795</v>
      </c>
      <c r="C42" s="31">
        <v>14984.99316</v>
      </c>
      <c r="D42" s="31">
        <v>2821.39786</v>
      </c>
      <c r="E42" s="31">
        <v>8267.4769300000007</v>
      </c>
      <c r="F42" s="31">
        <v>965.84752000000003</v>
      </c>
      <c r="G42" s="31">
        <v>1887.39474</v>
      </c>
      <c r="H42" s="31">
        <v>89.104900000000001</v>
      </c>
      <c r="I42" s="31">
        <v>0</v>
      </c>
      <c r="J42" s="31">
        <v>534.57356000000004</v>
      </c>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c r="AT42" s="27"/>
      <c r="AU42" s="27"/>
      <c r="AV42" s="27"/>
      <c r="AW42" s="27"/>
      <c r="AX42" s="27"/>
      <c r="AY42" s="27"/>
      <c r="AZ42" s="27"/>
      <c r="BA42" s="27"/>
      <c r="BB42" s="27"/>
      <c r="BC42" s="27"/>
      <c r="BD42" s="27"/>
      <c r="BE42" s="27"/>
      <c r="BF42" s="27"/>
      <c r="BG42" s="27"/>
      <c r="BH42" s="27"/>
      <c r="BI42" s="27"/>
      <c r="BJ42" s="27"/>
      <c r="BK42" s="27"/>
      <c r="BL42" s="27"/>
      <c r="BM42" s="27"/>
      <c r="BN42" s="27"/>
    </row>
    <row r="43" spans="1:66" s="15" customFormat="1" ht="15" customHeight="1" x14ac:dyDescent="0.25">
      <c r="A43" s="16"/>
      <c r="B43" s="18"/>
      <c r="C43" s="18"/>
      <c r="D43" s="18"/>
      <c r="E43" s="18"/>
      <c r="F43" s="18"/>
      <c r="G43" s="18"/>
      <c r="H43" s="18"/>
      <c r="I43" s="18"/>
      <c r="J43" s="18"/>
      <c r="L43" s="27"/>
      <c r="M43" s="27"/>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c r="AT43" s="27"/>
      <c r="AU43" s="27"/>
      <c r="AV43" s="27"/>
      <c r="AW43" s="27"/>
      <c r="AX43" s="27"/>
      <c r="AY43" s="27"/>
      <c r="AZ43" s="27"/>
      <c r="BA43" s="27"/>
      <c r="BB43" s="27"/>
      <c r="BC43" s="27"/>
      <c r="BD43" s="27"/>
      <c r="BE43" s="27"/>
      <c r="BF43" s="27"/>
      <c r="BG43" s="27"/>
      <c r="BH43" s="27"/>
      <c r="BI43" s="27"/>
      <c r="BJ43" s="27"/>
      <c r="BK43" s="27"/>
      <c r="BL43" s="27"/>
      <c r="BM43" s="27"/>
      <c r="BN43" s="27"/>
    </row>
    <row r="44" spans="1:66" s="15" customFormat="1" ht="15" customHeight="1" x14ac:dyDescent="0.25">
      <c r="A44" s="10" t="s">
        <v>40</v>
      </c>
      <c r="B44" s="18">
        <v>26209.311969999999</v>
      </c>
      <c r="C44" s="18">
        <v>14931.28585</v>
      </c>
      <c r="D44" s="18">
        <v>2415.4537099999998</v>
      </c>
      <c r="E44" s="18">
        <v>8862.5724099999989</v>
      </c>
      <c r="F44" s="18">
        <f>SUM(F45:F52)</f>
        <v>1922.9671504299999</v>
      </c>
      <c r="G44" s="18">
        <f t="shared" ref="G44:J44" si="1">SUM(G45:G52)</f>
        <v>8230.0871048000008</v>
      </c>
      <c r="H44" s="18">
        <f t="shared" si="1"/>
        <v>603.07758055500005</v>
      </c>
      <c r="I44" s="18">
        <f t="shared" si="1"/>
        <v>-87.540164873002595</v>
      </c>
      <c r="J44" s="18">
        <f t="shared" si="1"/>
        <v>3062.1382222899997</v>
      </c>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row>
    <row r="45" spans="1:66" s="15" customFormat="1" ht="15" customHeight="1" x14ac:dyDescent="0.25">
      <c r="A45" s="16" t="s">
        <v>20</v>
      </c>
      <c r="B45" s="18">
        <v>27197.601842642998</v>
      </c>
      <c r="C45" s="18">
        <v>14794.81222</v>
      </c>
      <c r="D45" s="18">
        <v>2857.65715</v>
      </c>
      <c r="E45" s="18">
        <v>9545.1324726429993</v>
      </c>
      <c r="F45" s="18">
        <v>125.85097691</v>
      </c>
      <c r="G45" s="18">
        <v>314.03303249999999</v>
      </c>
      <c r="H45" s="18">
        <v>38.021131989999994</v>
      </c>
      <c r="I45" s="18">
        <v>-1878.9970600000001</v>
      </c>
      <c r="J45" s="18">
        <v>2181.5535284299999</v>
      </c>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c r="BA45" s="27"/>
      <c r="BB45" s="27"/>
      <c r="BC45" s="27"/>
      <c r="BD45" s="27"/>
      <c r="BE45" s="27"/>
      <c r="BF45" s="27"/>
      <c r="BG45" s="27"/>
      <c r="BH45" s="27"/>
      <c r="BI45" s="27"/>
      <c r="BJ45" s="27"/>
      <c r="BK45" s="27"/>
      <c r="BL45" s="27"/>
      <c r="BM45" s="27"/>
      <c r="BN45" s="27"/>
    </row>
    <row r="46" spans="1:66" s="15" customFormat="1" ht="15" customHeight="1" x14ac:dyDescent="0.25">
      <c r="A46" s="16" t="s">
        <v>21</v>
      </c>
      <c r="B46" s="18">
        <v>27204.820224242998</v>
      </c>
      <c r="C46" s="18">
        <v>14752.13593</v>
      </c>
      <c r="D46" s="18">
        <v>2738.8398200000001</v>
      </c>
      <c r="E46" s="18">
        <v>9713.8444742429965</v>
      </c>
      <c r="F46" s="18">
        <v>103.15722386000002</v>
      </c>
      <c r="G46" s="18">
        <v>547.83669225999995</v>
      </c>
      <c r="H46" s="18">
        <v>61.80762754000002</v>
      </c>
      <c r="I46" s="18">
        <v>0</v>
      </c>
      <c r="J46" s="18">
        <v>451.89785000000001</v>
      </c>
      <c r="L46" s="27"/>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c r="AT46" s="27"/>
      <c r="AU46" s="27"/>
      <c r="AV46" s="27"/>
      <c r="AW46" s="27"/>
      <c r="AX46" s="27"/>
      <c r="AY46" s="27"/>
      <c r="AZ46" s="27"/>
      <c r="BA46" s="27"/>
      <c r="BB46" s="27"/>
      <c r="BC46" s="27"/>
      <c r="BD46" s="27"/>
      <c r="BE46" s="27"/>
      <c r="BF46" s="27"/>
      <c r="BG46" s="27"/>
      <c r="BH46" s="27"/>
      <c r="BI46" s="27"/>
      <c r="BJ46" s="27"/>
      <c r="BK46" s="27"/>
      <c r="BL46" s="27"/>
      <c r="BM46" s="27"/>
      <c r="BN46" s="27"/>
    </row>
    <row r="47" spans="1:66" s="15" customFormat="1" ht="15" customHeight="1" x14ac:dyDescent="0.25">
      <c r="A47" s="16" t="s">
        <v>22</v>
      </c>
      <c r="B47" s="18">
        <v>27274.137866413006</v>
      </c>
      <c r="C47" s="18">
        <v>14782.47351</v>
      </c>
      <c r="D47" s="18">
        <v>2812.3952300000001</v>
      </c>
      <c r="E47" s="18">
        <v>9679.2691264130062</v>
      </c>
      <c r="F47" s="18">
        <v>451.34721790000003</v>
      </c>
      <c r="G47" s="18">
        <v>382.02957774000004</v>
      </c>
      <c r="H47" s="18">
        <v>67.128596039999991</v>
      </c>
      <c r="I47" s="18">
        <v>0</v>
      </c>
      <c r="J47" s="18">
        <v>0</v>
      </c>
      <c r="L47" s="27"/>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c r="AT47" s="27"/>
      <c r="AU47" s="27"/>
      <c r="AV47" s="27"/>
      <c r="AW47" s="27"/>
      <c r="AX47" s="27"/>
      <c r="AY47" s="27"/>
      <c r="AZ47" s="27"/>
      <c r="BA47" s="27"/>
      <c r="BB47" s="27"/>
      <c r="BC47" s="27"/>
      <c r="BD47" s="27"/>
      <c r="BE47" s="27"/>
      <c r="BF47" s="27"/>
      <c r="BG47" s="27"/>
      <c r="BH47" s="27"/>
      <c r="BI47" s="27"/>
      <c r="BJ47" s="27"/>
      <c r="BK47" s="27"/>
      <c r="BL47" s="27"/>
      <c r="BM47" s="27"/>
      <c r="BN47" s="27"/>
    </row>
    <row r="48" spans="1:66" s="15" customFormat="1" ht="15" customHeight="1" x14ac:dyDescent="0.25">
      <c r="A48" s="16" t="s">
        <v>23</v>
      </c>
      <c r="B48" s="18">
        <v>26782.200969452999</v>
      </c>
      <c r="C48" s="18">
        <v>14346.79844</v>
      </c>
      <c r="D48" s="18">
        <v>2737.5427300000001</v>
      </c>
      <c r="E48" s="18">
        <v>9697.8597994529991</v>
      </c>
      <c r="F48" s="18">
        <v>36.2697602</v>
      </c>
      <c r="G48" s="18">
        <v>956.89350101999992</v>
      </c>
      <c r="H48" s="18">
        <v>170.53651235499996</v>
      </c>
      <c r="I48" s="18">
        <v>0</v>
      </c>
      <c r="J48" s="18">
        <v>428.68684386000001</v>
      </c>
      <c r="L48" s="27"/>
      <c r="M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c r="AT48" s="27"/>
      <c r="AU48" s="27"/>
      <c r="AV48" s="27"/>
      <c r="AW48" s="27"/>
      <c r="AX48" s="27"/>
      <c r="AY48" s="27"/>
      <c r="AZ48" s="27"/>
      <c r="BA48" s="27"/>
      <c r="BB48" s="27"/>
      <c r="BC48" s="27"/>
      <c r="BD48" s="27"/>
      <c r="BE48" s="27"/>
      <c r="BF48" s="27"/>
      <c r="BG48" s="27"/>
      <c r="BH48" s="27"/>
      <c r="BI48" s="27"/>
      <c r="BJ48" s="27"/>
      <c r="BK48" s="27"/>
      <c r="BL48" s="27"/>
      <c r="BM48" s="27"/>
      <c r="BN48" s="27"/>
    </row>
    <row r="49" spans="1:66" s="15" customFormat="1" ht="15" customHeight="1" x14ac:dyDescent="0.25">
      <c r="A49" s="16" t="s">
        <v>24</v>
      </c>
      <c r="B49" s="18">
        <v>25957.836007303002</v>
      </c>
      <c r="C49" s="18">
        <v>14771.156906892998</v>
      </c>
      <c r="D49" s="18">
        <v>2594.8299398999998</v>
      </c>
      <c r="E49" s="18">
        <v>8591.8491605100025</v>
      </c>
      <c r="F49" s="18">
        <v>669.28857584000002</v>
      </c>
      <c r="G49" s="18">
        <v>1493.6535379899997</v>
      </c>
      <c r="H49" s="18">
        <v>80.654476669999994</v>
      </c>
      <c r="I49" s="18">
        <v>0</v>
      </c>
      <c r="J49" s="18">
        <v>0</v>
      </c>
      <c r="L49" s="27"/>
      <c r="M49" s="27"/>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c r="AS49" s="27"/>
      <c r="AT49" s="27"/>
      <c r="AU49" s="27"/>
      <c r="AV49" s="27"/>
      <c r="AW49" s="27"/>
      <c r="AX49" s="27"/>
      <c r="AY49" s="27"/>
      <c r="AZ49" s="27"/>
      <c r="BA49" s="27"/>
      <c r="BB49" s="27"/>
      <c r="BC49" s="27"/>
      <c r="BD49" s="27"/>
      <c r="BE49" s="27"/>
      <c r="BF49" s="27"/>
      <c r="BG49" s="27"/>
      <c r="BH49" s="27"/>
      <c r="BI49" s="27"/>
      <c r="BJ49" s="27"/>
      <c r="BK49" s="27"/>
      <c r="BL49" s="27"/>
      <c r="BM49" s="27"/>
      <c r="BN49" s="27"/>
    </row>
    <row r="50" spans="1:66" s="15" customFormat="1" ht="15" customHeight="1" x14ac:dyDescent="0.25">
      <c r="A50" s="16" t="s">
        <v>38</v>
      </c>
      <c r="B50" s="18">
        <v>28128.78037</v>
      </c>
      <c r="C50" s="18">
        <v>14771.259029999999</v>
      </c>
      <c r="D50" s="18">
        <v>2401.5871000000002</v>
      </c>
      <c r="E50" s="18">
        <f>B50-C50-D50</f>
        <v>10955.934240000001</v>
      </c>
      <c r="F50" s="18">
        <v>101.76897</v>
      </c>
      <c r="G50" s="18">
        <v>951.58471999999995</v>
      </c>
      <c r="H50" s="18">
        <v>86.181839999999994</v>
      </c>
      <c r="I50" s="18">
        <v>3020.7601126969967</v>
      </c>
      <c r="J50" s="18">
        <v>0</v>
      </c>
      <c r="L50" s="27"/>
      <c r="M50" s="27"/>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c r="AS50" s="27"/>
      <c r="AT50" s="27"/>
      <c r="AU50" s="27"/>
      <c r="AV50" s="27"/>
      <c r="AW50" s="27"/>
      <c r="AX50" s="27"/>
      <c r="AY50" s="27"/>
      <c r="AZ50" s="27"/>
      <c r="BA50" s="27"/>
      <c r="BB50" s="27"/>
      <c r="BC50" s="27"/>
      <c r="BD50" s="27"/>
      <c r="BE50" s="27"/>
      <c r="BF50" s="27"/>
      <c r="BG50" s="27"/>
      <c r="BH50" s="27"/>
      <c r="BI50" s="27"/>
      <c r="BJ50" s="27"/>
      <c r="BK50" s="27"/>
      <c r="BL50" s="27"/>
      <c r="BM50" s="27"/>
      <c r="BN50" s="27"/>
    </row>
    <row r="51" spans="1:66" s="15" customFormat="1" ht="15" customHeight="1" x14ac:dyDescent="0.25">
      <c r="A51" s="16" t="s">
        <v>31</v>
      </c>
      <c r="B51" s="18">
        <v>27004.780579999999</v>
      </c>
      <c r="C51" s="18">
        <v>14783.060680000001</v>
      </c>
      <c r="D51" s="18">
        <v>2379.6428799999999</v>
      </c>
      <c r="E51" s="18">
        <f>B51-C51-D51</f>
        <v>9842.0770199999988</v>
      </c>
      <c r="F51" s="18">
        <v>87.407155720000006</v>
      </c>
      <c r="G51" s="18">
        <v>2440.7101632899999</v>
      </c>
      <c r="H51" s="18">
        <v>32.312645959999998</v>
      </c>
      <c r="I51" s="18">
        <v>-1229.3032175699991</v>
      </c>
      <c r="J51" s="18">
        <v>0</v>
      </c>
      <c r="L51" s="27"/>
      <c r="M51" s="27"/>
      <c r="N51" s="27"/>
      <c r="O51" s="27"/>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c r="AS51" s="27"/>
      <c r="AT51" s="27"/>
      <c r="AU51" s="27"/>
      <c r="AV51" s="27"/>
      <c r="AW51" s="27"/>
      <c r="AX51" s="27"/>
      <c r="AY51" s="27"/>
      <c r="AZ51" s="27"/>
      <c r="BA51" s="27"/>
      <c r="BB51" s="27"/>
      <c r="BC51" s="27"/>
      <c r="BD51" s="27"/>
      <c r="BE51" s="27"/>
      <c r="BF51" s="27"/>
      <c r="BG51" s="27"/>
      <c r="BH51" s="27"/>
      <c r="BI51" s="27"/>
      <c r="BJ51" s="27"/>
      <c r="BK51" s="27"/>
      <c r="BL51" s="27"/>
      <c r="BM51" s="27"/>
      <c r="BN51" s="27"/>
    </row>
    <row r="52" spans="1:66" s="15" customFormat="1" ht="15" customHeight="1" x14ac:dyDescent="0.25">
      <c r="A52" s="16" t="s">
        <v>26</v>
      </c>
      <c r="B52" s="18">
        <v>26209.311969999999</v>
      </c>
      <c r="C52" s="18">
        <v>14931.28585</v>
      </c>
      <c r="D52" s="18">
        <v>2415.4537099999998</v>
      </c>
      <c r="E52" s="18">
        <f>B52-C52-D52</f>
        <v>8862.5724099999989</v>
      </c>
      <c r="F52" s="18">
        <v>347.87727000000001</v>
      </c>
      <c r="G52" s="18">
        <v>1143.3458800000001</v>
      </c>
      <c r="H52" s="18">
        <v>66.434749999999994</v>
      </c>
      <c r="I52" s="18">
        <v>0</v>
      </c>
      <c r="J52" s="18">
        <v>0</v>
      </c>
      <c r="L52" s="27"/>
      <c r="M52" s="27"/>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c r="AS52" s="27"/>
      <c r="AT52" s="27"/>
      <c r="AU52" s="27"/>
      <c r="AV52" s="27"/>
      <c r="AW52" s="27"/>
      <c r="AX52" s="27"/>
      <c r="AY52" s="27"/>
      <c r="AZ52" s="27"/>
      <c r="BA52" s="27"/>
      <c r="BB52" s="27"/>
      <c r="BC52" s="27"/>
      <c r="BD52" s="27"/>
      <c r="BE52" s="27"/>
      <c r="BF52" s="27"/>
      <c r="BG52" s="27"/>
      <c r="BH52" s="27"/>
      <c r="BI52" s="27"/>
      <c r="BJ52" s="27"/>
      <c r="BK52" s="27"/>
      <c r="BL52" s="27"/>
      <c r="BM52" s="27"/>
      <c r="BN52" s="27"/>
    </row>
    <row r="53" spans="1:66" s="15" customFormat="1" ht="15" customHeight="1" x14ac:dyDescent="0.25">
      <c r="A53" s="28"/>
      <c r="B53" s="29"/>
      <c r="C53" s="29"/>
      <c r="D53" s="29"/>
      <c r="E53" s="29"/>
      <c r="F53" s="29"/>
      <c r="G53" s="29"/>
      <c r="H53" s="29"/>
      <c r="I53" s="29"/>
      <c r="J53" s="29"/>
      <c r="K53" s="27"/>
      <c r="L53" s="27"/>
      <c r="M53" s="27"/>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c r="AS53" s="27"/>
      <c r="AT53" s="27"/>
      <c r="AU53" s="27"/>
      <c r="AV53" s="27"/>
      <c r="AW53" s="27"/>
      <c r="AX53" s="27"/>
      <c r="AY53" s="27"/>
      <c r="AZ53" s="27"/>
      <c r="BA53" s="27"/>
      <c r="BB53" s="27"/>
      <c r="BC53" s="27"/>
      <c r="BD53" s="27"/>
      <c r="BE53" s="27"/>
      <c r="BF53" s="27"/>
      <c r="BG53" s="27"/>
      <c r="BH53" s="27"/>
      <c r="BI53" s="27"/>
      <c r="BJ53" s="27"/>
      <c r="BK53" s="27"/>
      <c r="BL53" s="27"/>
      <c r="BM53" s="27"/>
      <c r="BN53" s="27"/>
    </row>
    <row r="54" spans="1:66" ht="15.75" x14ac:dyDescent="0.25"/>
    <row r="55" spans="1:66" s="7" customFormat="1" ht="255" customHeight="1" x14ac:dyDescent="0.25">
      <c r="A55" s="48" t="s">
        <v>39</v>
      </c>
      <c r="B55" s="48"/>
      <c r="C55" s="48"/>
      <c r="D55" s="48"/>
      <c r="E55" s="48"/>
      <c r="F55" s="48"/>
      <c r="G55" s="48"/>
      <c r="H55" s="48"/>
      <c r="I55" s="48"/>
      <c r="J55" s="48"/>
    </row>
    <row r="56" spans="1:66" ht="15" customHeight="1" x14ac:dyDescent="0.25">
      <c r="B56" s="34"/>
      <c r="E56" s="35"/>
      <c r="F56" s="33"/>
      <c r="G56" s="33"/>
      <c r="I56" s="33"/>
    </row>
    <row r="57" spans="1:66" ht="15" customHeight="1" x14ac:dyDescent="0.25">
      <c r="B57" s="34"/>
      <c r="C57" s="33"/>
      <c r="D57" s="33"/>
      <c r="E57" s="37"/>
      <c r="F57" s="36"/>
      <c r="G57" s="36"/>
    </row>
    <row r="58" spans="1:66" ht="15" customHeight="1" x14ac:dyDescent="0.25">
      <c r="B58" s="34"/>
      <c r="C58" s="33"/>
      <c r="D58" s="33"/>
      <c r="E58" s="35"/>
      <c r="F58" s="36"/>
      <c r="G58" s="33"/>
    </row>
    <row r="59" spans="1:66" ht="15" customHeight="1" x14ac:dyDescent="0.25">
      <c r="B59" s="34"/>
      <c r="C59" s="33"/>
      <c r="D59" s="33"/>
      <c r="E59" s="35"/>
      <c r="F59" s="36"/>
      <c r="G59" s="33"/>
    </row>
    <row r="60" spans="1:66" ht="15" customHeight="1" x14ac:dyDescent="0.25">
      <c r="B60" s="33"/>
      <c r="C60" s="33"/>
      <c r="D60" s="33"/>
      <c r="E60" s="35"/>
      <c r="F60" s="36"/>
    </row>
    <row r="61" spans="1:66" ht="15" customHeight="1" x14ac:dyDescent="0.25">
      <c r="B61" s="33"/>
      <c r="C61" s="33"/>
      <c r="D61" s="33"/>
      <c r="E61" s="35"/>
      <c r="F61" s="36"/>
    </row>
    <row r="62" spans="1:66" ht="15" customHeight="1" x14ac:dyDescent="0.25">
      <c r="B62" s="33"/>
      <c r="C62" s="36"/>
      <c r="D62" s="33"/>
      <c r="E62" s="35"/>
      <c r="F62" s="33"/>
    </row>
    <row r="63" spans="1:66" ht="15" customHeight="1" x14ac:dyDescent="0.25">
      <c r="B63" s="33"/>
      <c r="C63" s="33"/>
    </row>
    <row r="64" spans="1:66" ht="15" customHeight="1" x14ac:dyDescent="0.25">
      <c r="B64" s="33"/>
      <c r="C64" s="33"/>
    </row>
    <row r="65" spans="2:3" ht="15" customHeight="1" x14ac:dyDescent="0.25">
      <c r="B65" s="33"/>
      <c r="C65" s="33"/>
    </row>
    <row r="67" spans="2:3" ht="15" customHeight="1" x14ac:dyDescent="0.25">
      <c r="B67" s="33"/>
    </row>
    <row r="71" spans="2:3" ht="15" customHeight="1" x14ac:dyDescent="0.25">
      <c r="B71" s="33"/>
    </row>
    <row r="73" spans="2:3" ht="15" customHeight="1" x14ac:dyDescent="0.25">
      <c r="B73" s="33"/>
    </row>
    <row r="74" spans="2:3" ht="15" customHeight="1" x14ac:dyDescent="0.25">
      <c r="B74" s="33"/>
    </row>
    <row r="76" spans="2:3" ht="15" customHeight="1" x14ac:dyDescent="0.25">
      <c r="B76" s="33"/>
    </row>
    <row r="77" spans="2:3" ht="15" customHeight="1" x14ac:dyDescent="0.25">
      <c r="B77" s="33"/>
    </row>
    <row r="78" spans="2:3" ht="15" customHeight="1" x14ac:dyDescent="0.25">
      <c r="B78" s="33"/>
    </row>
    <row r="79" spans="2:3" ht="15" customHeight="1" x14ac:dyDescent="0.25">
      <c r="B79" s="33"/>
    </row>
  </sheetData>
  <mergeCells count="6">
    <mergeCell ref="A55:J55"/>
    <mergeCell ref="A8:A11"/>
    <mergeCell ref="B8:E8"/>
    <mergeCell ref="B10:E10"/>
    <mergeCell ref="F8:J8"/>
    <mergeCell ref="F10:J11"/>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2022-10-21T21:33:18Z</dcterms:modified>
</cp:coreProperties>
</file>