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71BA1E96-14BB-48A2-868D-C040FB782583}" xr6:coauthVersionLast="47" xr6:coauthVersionMax="47" xr10:uidLastSave="{00000000-0000-0000-0000-000000000000}"/>
  <bookViews>
    <workbookView xWindow="-120" yWindow="-120" windowWidth="29040" windowHeight="15840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47" i="3" l="1"/>
  <c r="R247" i="3"/>
  <c r="O247" i="3"/>
  <c r="G247" i="3"/>
  <c r="K247" i="3" s="1"/>
  <c r="U246" i="3" l="1"/>
  <c r="R246" i="3"/>
  <c r="O246" i="3"/>
  <c r="G246" i="3"/>
  <c r="K246" i="3" s="1"/>
  <c r="G245" i="3" l="1"/>
  <c r="K245" i="3" s="1"/>
  <c r="O245" i="3" l="1"/>
  <c r="U245" i="3"/>
  <c r="G241" i="3" l="1"/>
  <c r="G240" i="3"/>
  <c r="G239" i="3"/>
  <c r="G238" i="3"/>
  <c r="G236" i="3"/>
  <c r="G233" i="3"/>
  <c r="G242" i="3" l="1"/>
  <c r="G234" i="3"/>
  <c r="G235" i="3"/>
  <c r="G243" i="3"/>
  <c r="K243" i="3" s="1"/>
  <c r="G244" i="3"/>
  <c r="K244" i="3" s="1"/>
  <c r="G237" i="3"/>
  <c r="K237" i="3" s="1"/>
  <c r="O244" i="3"/>
  <c r="O243" i="3"/>
  <c r="O242" i="3"/>
  <c r="O241" i="3"/>
  <c r="O240" i="3"/>
  <c r="O239" i="3"/>
  <c r="O238" i="3"/>
  <c r="O237" i="3"/>
  <c r="O236" i="3"/>
  <c r="O235" i="3"/>
  <c r="O234" i="3"/>
  <c r="O233" i="3"/>
  <c r="K242" i="3"/>
  <c r="K241" i="3"/>
  <c r="K240" i="3"/>
  <c r="K239" i="3"/>
  <c r="K238" i="3"/>
  <c r="K236" i="3"/>
  <c r="K235" i="3"/>
  <c r="K234" i="3"/>
  <c r="K233" i="3"/>
  <c r="D244" i="3"/>
  <c r="D243" i="3"/>
  <c r="D242" i="3"/>
  <c r="D241" i="3"/>
  <c r="D240" i="3"/>
  <c r="D239" i="3"/>
  <c r="D238" i="3"/>
  <c r="D237" i="3"/>
  <c r="D236" i="3"/>
  <c r="D235" i="3"/>
  <c r="D247" i="3" s="1"/>
  <c r="D234" i="3"/>
  <c r="D246" i="3" s="1"/>
  <c r="D233" i="3"/>
  <c r="D245" i="3" s="1"/>
  <c r="C233" i="3"/>
  <c r="C245" i="3" s="1"/>
  <c r="A233" i="3"/>
  <c r="A245" i="3" s="1"/>
  <c r="B244" i="3"/>
  <c r="B243" i="3"/>
  <c r="B242" i="3"/>
  <c r="B241" i="3"/>
  <c r="B240" i="3"/>
  <c r="B239" i="3"/>
  <c r="B238" i="3"/>
  <c r="B237" i="3"/>
  <c r="B236" i="3"/>
  <c r="B235" i="3"/>
  <c r="B247" i="3" s="1"/>
  <c r="B234" i="3"/>
  <c r="B246" i="3" s="1"/>
  <c r="B233" i="3"/>
  <c r="B245" i="3" s="1"/>
  <c r="U237" i="3" l="1"/>
  <c r="U233" i="3"/>
  <c r="U241" i="3"/>
  <c r="U238" i="3"/>
  <c r="U234" i="3"/>
  <c r="U242" i="3"/>
  <c r="U239" i="3"/>
  <c r="U235" i="3"/>
  <c r="U243" i="3"/>
  <c r="U240" i="3"/>
  <c r="U236" i="3"/>
  <c r="U244" i="3"/>
  <c r="R229" i="3"/>
  <c r="R230" i="3"/>
  <c r="R231" i="3"/>
  <c r="R232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  <c r="R245" i="3" l="1"/>
  <c r="R244" i="3" l="1"/>
  <c r="R243" i="3" l="1"/>
  <c r="R242" i="3" l="1"/>
  <c r="R241" i="3" l="1"/>
  <c r="R240" i="3" l="1"/>
  <c r="R239" i="3" l="1"/>
  <c r="R238" i="3" l="1"/>
  <c r="R237" i="3" l="1"/>
  <c r="R234" i="3" l="1"/>
  <c r="R235" i="3"/>
  <c r="R236" i="3"/>
  <c r="R23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<sst xmlns="http://schemas.openxmlformats.org/spreadsheetml/2006/main" count="500" uniqueCount="65">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</sst>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'Datos_Sector_Petrolero-ei'!$C$221:$D$247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'Datos_Sector_Petrolero-ei'!$G$221:$G$247</c:f>
              <c:numCache>
                <c:formatCode>0</c:formatCode>
                <c:ptCount val="27"/>
                <c:pt idx="0">
                  <c:v>8643.821100000001</c:v>
                </c:pt>
                <c:pt idx="1">
                  <c:v>8873.1376899999996</c:v>
                </c:pt>
                <c:pt idx="2">
                  <c:v>10732.76467</c:v>
                </c:pt>
                <c:pt idx="3">
                  <c:v>9376.9267799999998</c:v>
                </c:pt>
                <c:pt idx="4">
                  <c:v>9200.4215999999997</c:v>
                </c:pt>
                <c:pt idx="5">
                  <c:v>9933.8008200000004</c:v>
                </c:pt>
                <c:pt idx="6">
                  <c:v>9172.8804700000001</c:v>
                </c:pt>
                <c:pt idx="7" formatCode="_ * #.##0_ ;_ * \-#.##0_ ;_ * &quot;-&quot;??_ ;_ @_ ">
                  <c:v>9766.0354299999999</c:v>
                </c:pt>
                <c:pt idx="8" formatCode="_ * #.##0_ ;_ * \-#.##0_ ;_ * &quot;-&quot;??_ ;_ @_ ">
                  <c:v>9682.2198700000008</c:v>
                </c:pt>
                <c:pt idx="9" formatCode="_ * #.##0_ ;_ * \-#.##0_ ;_ * &quot;-&quot;??_ ;_ @_ ">
                  <c:v>9617.0150399999984</c:v>
                </c:pt>
                <c:pt idx="10" formatCode="_ * #.##0_ ;_ * \-#.##0_ ;_ * &quot;-&quot;??_ ;_ @_ ">
                  <c:v>10578.697979999999</c:v>
                </c:pt>
                <c:pt idx="11" formatCode="_ * #.##0_ ;_ * \-#.##0_ ;_ * &quot;-&quot;??_ ;_ @_ ">
                  <c:v>11321.377829999999</c:v>
                </c:pt>
                <c:pt idx="12">
                  <c:v>8616.0800500000005</c:v>
                </c:pt>
                <c:pt idx="13" formatCode="_ * #.##0_ ;_ * \-#.##0_ ;_ * &quot;-&quot;??_ ;_ @_ ">
                  <c:v>9067.18498</c:v>
                </c:pt>
                <c:pt idx="14" formatCode="_ * #.##0_ ;_ * \-#.##0_ ;_ * &quot;-&quot;??_ ;_ @_ ">
                  <c:v>8798.3351600000005</c:v>
                </c:pt>
                <c:pt idx="15" formatCode="_ * #.##0_ ;_ * \-#.##0_ ;_ * &quot;-&quot;??_ ;_ @_ ">
                  <c:v>8748.560809999999</c:v>
                </c:pt>
                <c:pt idx="16" formatCode="_ * #.##0_ ;_ * \-#.##0_ ;_ * &quot;-&quot;??_ ;_ @_ ">
                  <c:v>9898.0174600000009</c:v>
                </c:pt>
                <c:pt idx="17" formatCode="_ * #.##0_ ;_ * \-#.##0_ ;_ * &quot;-&quot;??_ ;_ @_ ">
                  <c:v>9813.1548999999995</c:v>
                </c:pt>
                <c:pt idx="18" formatCode="_ * #.##0_ ;_ * \-#.##0_ ;_ * &quot;-&quot;??_ ;_ @_ ">
                  <c:v>9793.8957599999994</c:v>
                </c:pt>
                <c:pt idx="19" formatCode="_ * #.##0_ ;_ * \-#.##0_ ;_ * &quot;-&quot;??_ ;_ @_ ">
                  <c:v>9634.4955899999986</c:v>
                </c:pt>
                <c:pt idx="20" formatCode="_ * #.##0_ ;_ * \-#.##0_ ;_ * &quot;-&quot;??_ ;_ @_ ">
                  <c:v>12069.758750000001</c:v>
                </c:pt>
                <c:pt idx="21" formatCode="_ * #.##0_ ;_ * \-#.##0_ ;_ * &quot;-&quot;??_ ;_ @_ ">
                  <c:v>8491.0965500000002</c:v>
                </c:pt>
                <c:pt idx="22" formatCode="_ * #.##0_ ;_ * \-#.##0_ ;_ * &quot;-&quot;??_ ;_ @_ ">
                  <c:v>10500.93886</c:v>
                </c:pt>
                <c:pt idx="23" formatCode="_ * #.##0_ ;_ * \-#.##0_ ;_ * &quot;-&quot;??_ ;_ @_ ">
                  <c:v>9602.7340800000002</c:v>
                </c:pt>
                <c:pt idx="24" formatCode="_ * #.##0_ ;_ * \-#.##0_ ;_ * &quot;-&quot;??_ ;_ @_ ">
                  <c:v>12018.426399999998</c:v>
                </c:pt>
                <c:pt idx="25" formatCode="_ * #.##0_ ;_ * \-#.##0_ ;_ * &quot;-&quot;??_ ;_ @_ ">
                  <c:v>9825.1715700000004</c:v>
                </c:pt>
                <c:pt idx="26" formatCode="_ * #.##0_ ;_ * \-#.##0_ ;_ * &quot;-&quot;??_ ;_ @_ ">
                  <c:v>10796.781797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'Datos_Sector_Petrolero-ei'!$C$221:$D$247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'Datos_Sector_Petrolero-ei'!$H$221:$H$247</c:f>
              <c:numCache>
                <c:formatCode>0</c:formatCode>
                <c:ptCount val="27"/>
                <c:pt idx="0">
                  <c:v>77.392921217174134</c:v>
                </c:pt>
                <c:pt idx="1">
                  <c:v>84.365600441674403</c:v>
                </c:pt>
                <c:pt idx="2">
                  <c:v>99.757269550971742</c:v>
                </c:pt>
                <c:pt idx="3">
                  <c:v>94.242875540430518</c:v>
                </c:pt>
                <c:pt idx="4">
                  <c:v>101.0522569703208</c:v>
                </c:pt>
                <c:pt idx="5">
                  <c:v>104.14533693697695</c:v>
                </c:pt>
                <c:pt idx="6">
                  <c:v>87.23224621470716</c:v>
                </c:pt>
                <c:pt idx="7">
                  <c:v>83.011297460101815</c:v>
                </c:pt>
                <c:pt idx="8">
                  <c:v>77.181346939351428</c:v>
                </c:pt>
                <c:pt idx="9">
                  <c:v>80.002464781628817</c:v>
                </c:pt>
                <c:pt idx="10">
                  <c:v>75.126753954677895</c:v>
                </c:pt>
                <c:pt idx="11">
                  <c:v>68.540125845277416</c:v>
                </c:pt>
                <c:pt idx="12" formatCode="_ * #.##0_ ;_ * \-#.##0_ ;_ * &quot;-&quot;??_ ;_ @_ ">
                  <c:v>64.75588519380949</c:v>
                </c:pt>
                <c:pt idx="13">
                  <c:v>63.86583271885673</c:v>
                </c:pt>
                <c:pt idx="14">
                  <c:v>60.497572343830939</c:v>
                </c:pt>
                <c:pt idx="15">
                  <c:v>68.313879558265199</c:v>
                </c:pt>
                <c:pt idx="16">
                  <c:v>61.245180846589683</c:v>
                </c:pt>
                <c:pt idx="17">
                  <c:v>57.93069873627752</c:v>
                </c:pt>
                <c:pt idx="18">
                  <c:v>65.434017628962891</c:v>
                </c:pt>
                <c:pt idx="19">
                  <c:v>74.368189411248991</c:v>
                </c:pt>
                <c:pt idx="20">
                  <c:v>82.672509525070126</c:v>
                </c:pt>
                <c:pt idx="21">
                  <c:v>78.083831125208206</c:v>
                </c:pt>
                <c:pt idx="22">
                  <c:v>71.379957622062022</c:v>
                </c:pt>
                <c:pt idx="23">
                  <c:v>63.936157099905799</c:v>
                </c:pt>
                <c:pt idx="24">
                  <c:v>65.339719474043747</c:v>
                </c:pt>
                <c:pt idx="25">
                  <c:v>69.646268569970744</c:v>
                </c:pt>
                <c:pt idx="26">
                  <c:v>73.575642007069291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in val="4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2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21205840638541976"/>
          <c:y val="0.90213001468975662"/>
          <c:w val="0.66669320002066101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904"/>
          <c:y val="3.041339869281104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'Datos_Sector_Petrolero-ei'!$C$221:$D$247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'Datos_Sector_Petrolero-ei'!$S$221:$S$247</c:f>
              <c:numCache>
                <c:formatCode>_ * #.##0_ ;_ * \-#.##0_ ;_ * "-"??_ ;_ @_ </c:formatCode>
                <c:ptCount val="27"/>
                <c:pt idx="0">
                  <c:v>492080.53486000001</c:v>
                </c:pt>
                <c:pt idx="1">
                  <c:v>449630.84226999996</c:v>
                </c:pt>
                <c:pt idx="2">
                  <c:v>578639.43613000005</c:v>
                </c:pt>
                <c:pt idx="3">
                  <c:v>611734.20711120812</c:v>
                </c:pt>
                <c:pt idx="4">
                  <c:v>685190.28067999997</c:v>
                </c:pt>
                <c:pt idx="5">
                  <c:v>886441.75469999993</c:v>
                </c:pt>
                <c:pt idx="6">
                  <c:v>675582.58332005318</c:v>
                </c:pt>
                <c:pt idx="7">
                  <c:v>630746.0507100001</c:v>
                </c:pt>
                <c:pt idx="8">
                  <c:v>610607.92791000009</c:v>
                </c:pt>
                <c:pt idx="9">
                  <c:v>671886.03763000004</c:v>
                </c:pt>
                <c:pt idx="10">
                  <c:v>765183.00894999993</c:v>
                </c:pt>
                <c:pt idx="11">
                  <c:v>578768.60863999999</c:v>
                </c:pt>
                <c:pt idx="12">
                  <c:v>582354.60989999981</c:v>
                </c:pt>
                <c:pt idx="13">
                  <c:v>553099.57383999997</c:v>
                </c:pt>
                <c:pt idx="14">
                  <c:v>588415.10776000004</c:v>
                </c:pt>
                <c:pt idx="15">
                  <c:v>570789.26879</c:v>
                </c:pt>
                <c:pt idx="16">
                  <c:v>436261.51493</c:v>
                </c:pt>
                <c:pt idx="17">
                  <c:v>344450.67334000004</c:v>
                </c:pt>
                <c:pt idx="18">
                  <c:v>548057.73925999994</c:v>
                </c:pt>
                <c:pt idx="19">
                  <c:v>646236.40383999993</c:v>
                </c:pt>
                <c:pt idx="20">
                  <c:v>713026.46806999994</c:v>
                </c:pt>
                <c:pt idx="21">
                  <c:v>620877.87618999998</c:v>
                </c:pt>
                <c:pt idx="22">
                  <c:v>695598.78394999995</c:v>
                </c:pt>
                <c:pt idx="23">
                  <c:v>495524.30345000001</c:v>
                </c:pt>
                <c:pt idx="24">
                  <c:v>474740.92374</c:v>
                </c:pt>
                <c:pt idx="25">
                  <c:v>442287.79419999995</c:v>
                </c:pt>
                <c:pt idx="26">
                  <c:v>513643.13562481391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0-4436-A261-6B77CFA83CD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'Datos_Sector_Petrolero-ei'!$C$221:$D$247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'Datos_Sector_Petrolero-ei'!$T$221:$T$247</c:f>
              <c:numCache>
                <c:formatCode>_ * #.##0_ ;_ * \-#.##0_ ;_ * "-"??_ ;_ @_ </c:formatCode>
                <c:ptCount val="27"/>
                <c:pt idx="0">
                  <c:v>361107.98315902625</c:v>
                </c:pt>
                <c:pt idx="1">
                  <c:v>288415.25510425336</c:v>
                </c:pt>
                <c:pt idx="2">
                  <c:v>324134.54892242275</c:v>
                </c:pt>
                <c:pt idx="3">
                  <c:v>336979.87762538472</c:v>
                </c:pt>
                <c:pt idx="4">
                  <c:v>341534.8255681094</c:v>
                </c:pt>
                <c:pt idx="5">
                  <c:v>441580.18848996126</c:v>
                </c:pt>
                <c:pt idx="6">
                  <c:v>327567.96483054658</c:v>
                </c:pt>
                <c:pt idx="7">
                  <c:v>344556.9000478494</c:v>
                </c:pt>
                <c:pt idx="8">
                  <c:v>345336.72360973601</c:v>
                </c:pt>
                <c:pt idx="9">
                  <c:v>364647.1280742879</c:v>
                </c:pt>
                <c:pt idx="10">
                  <c:v>437504.42403203226</c:v>
                </c:pt>
                <c:pt idx="11">
                  <c:v>395455.15279501572</c:v>
                </c:pt>
                <c:pt idx="12">
                  <c:v>351667.61048409832</c:v>
                </c:pt>
                <c:pt idx="13">
                  <c:v>354816.29649854801</c:v>
                </c:pt>
                <c:pt idx="14">
                  <c:v>405280.19960100634</c:v>
                </c:pt>
                <c:pt idx="15">
                  <c:v>402521.56833078206</c:v>
                </c:pt>
                <c:pt idx="16">
                  <c:v>317176.17962188937</c:v>
                </c:pt>
                <c:pt idx="17">
                  <c:v>262049.2041789144</c:v>
                </c:pt>
                <c:pt idx="18">
                  <c:v>388463.83798523922</c:v>
                </c:pt>
                <c:pt idx="19">
                  <c:v>401854.75659887993</c:v>
                </c:pt>
                <c:pt idx="20">
                  <c:v>435603.30188884662</c:v>
                </c:pt>
                <c:pt idx="21">
                  <c:v>373618.39727692486</c:v>
                </c:pt>
                <c:pt idx="22">
                  <c:v>478011.03661745501</c:v>
                </c:pt>
                <c:pt idx="23">
                  <c:v>377128.45516263205</c:v>
                </c:pt>
                <c:pt idx="24">
                  <c:v>327181.50447448116</c:v>
                </c:pt>
                <c:pt idx="25">
                  <c:v>279856.73675499443</c:v>
                </c:pt>
                <c:pt idx="26">
                  <c:v>327960.98533426633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0-4436-A261-6B77CFA83CD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'Datos_Sector_Petrolero-ei'!$C$221:$D$247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'Datos_Sector_Petrolero-ei'!$U$221:$U$247</c:f>
              <c:numCache>
                <c:formatCode>0</c:formatCode>
                <c:ptCount val="27"/>
                <c:pt idx="0">
                  <c:v>-130972.55170097377</c:v>
                </c:pt>
                <c:pt idx="1">
                  <c:v>-161215.58716574661</c:v>
                </c:pt>
                <c:pt idx="2">
                  <c:v>-254504.8872075773</c:v>
                </c:pt>
                <c:pt idx="3">
                  <c:v>-274754.3294858234</c:v>
                </c:pt>
                <c:pt idx="4">
                  <c:v>-343655.45511189057</c:v>
                </c:pt>
                <c:pt idx="5">
                  <c:v>-444861.56621003867</c:v>
                </c:pt>
                <c:pt idx="6">
                  <c:v>-348014.6184895066</c:v>
                </c:pt>
                <c:pt idx="7">
                  <c:v>-286189.1506621507</c:v>
                </c:pt>
                <c:pt idx="8">
                  <c:v>-265271.20430026407</c:v>
                </c:pt>
                <c:pt idx="9">
                  <c:v>-307238.90955571213</c:v>
                </c:pt>
                <c:pt idx="10">
                  <c:v>-327678.58491796767</c:v>
                </c:pt>
                <c:pt idx="11">
                  <c:v>-183313.45584498427</c:v>
                </c:pt>
                <c:pt idx="12">
                  <c:v>-230686.99941590149</c:v>
                </c:pt>
                <c:pt idx="13">
                  <c:v>-198283.27734145196</c:v>
                </c:pt>
                <c:pt idx="14">
                  <c:v>-183134.9081589937</c:v>
                </c:pt>
                <c:pt idx="15">
                  <c:v>-168267.70045921794</c:v>
                </c:pt>
                <c:pt idx="16">
                  <c:v>-119085.33530811063</c:v>
                </c:pt>
                <c:pt idx="17">
                  <c:v>-82401.469161085639</c:v>
                </c:pt>
                <c:pt idx="18">
                  <c:v>-159593.90127476072</c:v>
                </c:pt>
                <c:pt idx="19">
                  <c:v>-244381.64724111999</c:v>
                </c:pt>
                <c:pt idx="20">
                  <c:v>-277423.16618115333</c:v>
                </c:pt>
                <c:pt idx="21">
                  <c:v>-247259.47891307512</c:v>
                </c:pt>
                <c:pt idx="22">
                  <c:v>-217587.74733254494</c:v>
                </c:pt>
                <c:pt idx="23">
                  <c:v>-118395.84828736796</c:v>
                </c:pt>
                <c:pt idx="24">
                  <c:v>-147559.41926551884</c:v>
                </c:pt>
                <c:pt idx="25">
                  <c:v>-162431.05744500551</c:v>
                </c:pt>
                <c:pt idx="26">
                  <c:v>-185682.15029054758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D0-4436-A261-6B77CFA83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522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254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'Datos_Sector_Petrolero-ei'!$A$221:$B$247</c:f>
              <c:multiLvlStrCache>
                <c:ptCount val="27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'Datos_Sector_Petrolero-ei'!$O$221:$O$247</c:f>
              <c:numCache>
                <c:formatCode>_ * #.##0_ ;_ * \-#.##0_ ;_ * "-"??_ ;_ @_ </c:formatCode>
                <c:ptCount val="27"/>
                <c:pt idx="0">
                  <c:v>11406.057520758011</c:v>
                </c:pt>
                <c:pt idx="1">
                  <c:v>10351.635999197941</c:v>
                </c:pt>
                <c:pt idx="2">
                  <c:v>11394.325106418975</c:v>
                </c:pt>
                <c:pt idx="3">
                  <c:v>11466.983596382193</c:v>
                </c:pt>
                <c:pt idx="4">
                  <c:v>11719.456129064076</c:v>
                </c:pt>
                <c:pt idx="5">
                  <c:v>12093.543932850615</c:v>
                </c:pt>
                <c:pt idx="6">
                  <c:v>11351.621568729875</c:v>
                </c:pt>
                <c:pt idx="7">
                  <c:v>11518.360985212596</c:v>
                </c:pt>
                <c:pt idx="8">
                  <c:v>11731.977133563716</c:v>
                </c:pt>
                <c:pt idx="9">
                  <c:v>11313.759886812986</c:v>
                </c:pt>
                <c:pt idx="10">
                  <c:v>12458.892338372203</c:v>
                </c:pt>
                <c:pt idx="11">
                  <c:v>12351.641815390241</c:v>
                </c:pt>
                <c:pt idx="12">
                  <c:v>12141.807362153148</c:v>
                </c:pt>
                <c:pt idx="13">
                  <c:v>11037.2837623755</c:v>
                </c:pt>
                <c:pt idx="14">
                  <c:v>12305.877425285888</c:v>
                </c:pt>
                <c:pt idx="15">
                  <c:v>12506.167287609287</c:v>
                </c:pt>
                <c:pt idx="16">
                  <c:v>11181.921496198132</c:v>
                </c:pt>
                <c:pt idx="17">
                  <c:v>10352.619971617718</c:v>
                </c:pt>
                <c:pt idx="18">
                  <c:v>11734.666822256568</c:v>
                </c:pt>
                <c:pt idx="19">
                  <c:v>12060.095235198161</c:v>
                </c:pt>
                <c:pt idx="20">
                  <c:v>12554.496865604644</c:v>
                </c:pt>
                <c:pt idx="21">
                  <c:v>12104.878110286405</c:v>
                </c:pt>
                <c:pt idx="22">
                  <c:v>12779.547500620718</c:v>
                </c:pt>
                <c:pt idx="23">
                  <c:v>11743.419242901986</c:v>
                </c:pt>
                <c:pt idx="24">
                  <c:v>11311.085513245405</c:v>
                </c:pt>
                <c:pt idx="25">
                  <c:v>10317.831083114132</c:v>
                </c:pt>
                <c:pt idx="26">
                  <c:v>11035.555207536621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'Datos_Sector_Petrolero-ei'!$C$221:$D$247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'Datos_Sector_Petrolero-ei'!$L$221:$L$247</c:f>
              <c:numCache>
                <c:formatCode>_ * #.##0_ ;_ * \-#.##0_ ;_ * "-"??_ ;_ @_ </c:formatCode>
                <c:ptCount val="27"/>
                <c:pt idx="0">
                  <c:v>6305.6886507580102</c:v>
                </c:pt>
                <c:pt idx="1">
                  <c:v>6096.3424791979396</c:v>
                </c:pt>
                <c:pt idx="2">
                  <c:v>6856.3495764189765</c:v>
                </c:pt>
                <c:pt idx="3">
                  <c:v>6863.5112863821942</c:v>
                </c:pt>
                <c:pt idx="4">
                  <c:v>6870.177499064077</c:v>
                </c:pt>
                <c:pt idx="5">
                  <c:v>6374.468452850615</c:v>
                </c:pt>
                <c:pt idx="6">
                  <c:v>6524.1516287298773</c:v>
                </c:pt>
                <c:pt idx="7">
                  <c:v>6625.9202952125952</c:v>
                </c:pt>
                <c:pt idx="8">
                  <c:v>6594.6981935637159</c:v>
                </c:pt>
                <c:pt idx="9">
                  <c:v>6082.0998268129852</c:v>
                </c:pt>
                <c:pt idx="10">
                  <c:v>6227.5740083722048</c:v>
                </c:pt>
                <c:pt idx="11">
                  <c:v>6950.0896453902415</c:v>
                </c:pt>
                <c:pt idx="12" formatCode="0">
                  <c:v>7016.1602121531478</c:v>
                </c:pt>
                <c:pt idx="13">
                  <c:v>5902.7572423755009</c:v>
                </c:pt>
                <c:pt idx="14">
                  <c:v>6592.1656252858866</c:v>
                </c:pt>
                <c:pt idx="15">
                  <c:v>6821.3326376092864</c:v>
                </c:pt>
                <c:pt idx="16">
                  <c:v>6320.1823961981327</c:v>
                </c:pt>
                <c:pt idx="17">
                  <c:v>6350.4661416177187</c:v>
                </c:pt>
                <c:pt idx="18">
                  <c:v>6019.6685122565677</c:v>
                </c:pt>
                <c:pt idx="19">
                  <c:v>6106.5180651981627</c:v>
                </c:pt>
                <c:pt idx="20">
                  <c:v>6206.5094156046434</c:v>
                </c:pt>
                <c:pt idx="21">
                  <c:v>6704.0245602864043</c:v>
                </c:pt>
                <c:pt idx="22">
                  <c:v>6002.8412306207174</c:v>
                </c:pt>
                <c:pt idx="23">
                  <c:v>6378.1566629019862</c:v>
                </c:pt>
                <c:pt idx="24">
                  <c:v>6267.8306132454054</c:v>
                </c:pt>
                <c:pt idx="25">
                  <c:v>5796.241813114133</c:v>
                </c:pt>
                <c:pt idx="26">
                  <c:v>6029.3834575366209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314-4FC9-B026-FB1DD32B18F5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'Datos_Sector_Petrolero-ei'!$C$221:$D$247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'Datos_Sector_Petrolero-ei'!$N$221:$N$247</c:f>
              <c:numCache>
                <c:formatCode>_ * #.##0_ ;_ * \-#.##0_ ;_ * "-"??_ ;_ @_ </c:formatCode>
                <c:ptCount val="27"/>
                <c:pt idx="0">
                  <c:v>5100.3688700000002</c:v>
                </c:pt>
                <c:pt idx="1">
                  <c:v>4255.2935200000002</c:v>
                </c:pt>
                <c:pt idx="2">
                  <c:v>4537.9755299999997</c:v>
                </c:pt>
                <c:pt idx="3">
                  <c:v>4603.4723100000001</c:v>
                </c:pt>
                <c:pt idx="4">
                  <c:v>4849.2786299999989</c:v>
                </c:pt>
                <c:pt idx="5">
                  <c:v>5719.0754800000004</c:v>
                </c:pt>
                <c:pt idx="6">
                  <c:v>4827.469939999999</c:v>
                </c:pt>
                <c:pt idx="7">
                  <c:v>4892.4406899999994</c:v>
                </c:pt>
                <c:pt idx="8">
                  <c:v>5137.2789400000001</c:v>
                </c:pt>
                <c:pt idx="9">
                  <c:v>5231.6600600000011</c:v>
                </c:pt>
                <c:pt idx="10">
                  <c:v>6231.3183299999992</c:v>
                </c:pt>
                <c:pt idx="11">
                  <c:v>5401.5521700000008</c:v>
                </c:pt>
                <c:pt idx="12" formatCode="#,#00">
                  <c:v>5125.6471500000007</c:v>
                </c:pt>
                <c:pt idx="13">
                  <c:v>5134.5265199999994</c:v>
                </c:pt>
                <c:pt idx="14">
                  <c:v>5713.7118000000009</c:v>
                </c:pt>
                <c:pt idx="15">
                  <c:v>5684.8346500000007</c:v>
                </c:pt>
                <c:pt idx="16">
                  <c:v>4861.7390999999998</c:v>
                </c:pt>
                <c:pt idx="17">
                  <c:v>4002.1538300000002</c:v>
                </c:pt>
                <c:pt idx="18">
                  <c:v>5714.9983100000009</c:v>
                </c:pt>
                <c:pt idx="19">
                  <c:v>5953.5771699999996</c:v>
                </c:pt>
                <c:pt idx="20">
                  <c:v>6347.9874500000005</c:v>
                </c:pt>
                <c:pt idx="21">
                  <c:v>5400.8535499999998</c:v>
                </c:pt>
                <c:pt idx="22">
                  <c:v>6776.7062700000006</c:v>
                </c:pt>
                <c:pt idx="23">
                  <c:v>5365.2625800000005</c:v>
                </c:pt>
                <c:pt idx="24">
                  <c:v>5043.2549000000008</c:v>
                </c:pt>
                <c:pt idx="25">
                  <c:v>4521.5892699999995</c:v>
                </c:pt>
                <c:pt idx="26">
                  <c:v>5006.1717500000004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775"/>
          <c:y val="1.780392156862780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'Datos_Sector_Petrolero-ei'!$C$221:$D$247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'Datos_Sector_Petrolero-ei'!$P$221:$P$247</c:f>
              <c:numCache>
                <c:formatCode>_ * #.##0_ ;_ * \-#.##0_ ;_ * "-"??_ ;_ @_ </c:formatCode>
                <c:ptCount val="27"/>
                <c:pt idx="0">
                  <c:v>11007.063320000005</c:v>
                </c:pt>
                <c:pt idx="1">
                  <c:v>10423.60187</c:v>
                </c:pt>
                <c:pt idx="2">
                  <c:v>12017.841900000003</c:v>
                </c:pt>
                <c:pt idx="3">
                  <c:v>11612.943160000001</c:v>
                </c:pt>
                <c:pt idx="4">
                  <c:v>11991.401750000001</c:v>
                </c:pt>
                <c:pt idx="5">
                  <c:v>9537.6333699999977</c:v>
                </c:pt>
                <c:pt idx="6">
                  <c:v>11608.815790000001</c:v>
                </c:pt>
                <c:pt idx="7">
                  <c:v>11946.60139</c:v>
                </c:pt>
                <c:pt idx="8">
                  <c:v>11481.018140000002</c:v>
                </c:pt>
                <c:pt idx="9">
                  <c:v>11966.241840000001</c:v>
                </c:pt>
                <c:pt idx="10">
                  <c:v>11474.459929999999</c:v>
                </c:pt>
                <c:pt idx="11">
                  <c:v>11854.272559999999</c:v>
                </c:pt>
                <c:pt idx="12">
                  <c:v>12296.787110000001</c:v>
                </c:pt>
                <c:pt idx="13">
                  <c:v>10068.383099999997</c:v>
                </c:pt>
                <c:pt idx="14">
                  <c:v>11185.214380000001</c:v>
                </c:pt>
                <c:pt idx="15">
                  <c:v>11468.004210000001</c:v>
                </c:pt>
                <c:pt idx="16">
                  <c:v>11926.174640000001</c:v>
                </c:pt>
                <c:pt idx="17">
                  <c:v>11579.933339999998</c:v>
                </c:pt>
                <c:pt idx="18">
                  <c:v>12085.197840000001</c:v>
                </c:pt>
                <c:pt idx="19">
                  <c:v>12184.261970000001</c:v>
                </c:pt>
                <c:pt idx="20">
                  <c:v>11820.660109999999</c:v>
                </c:pt>
                <c:pt idx="21">
                  <c:v>12213.417730000003</c:v>
                </c:pt>
                <c:pt idx="22">
                  <c:v>11982.547660000004</c:v>
                </c:pt>
                <c:pt idx="23">
                  <c:v>12326.841085</c:v>
                </c:pt>
                <c:pt idx="24">
                  <c:v>12443.37702</c:v>
                </c:pt>
                <c:pt idx="25">
                  <c:v>11472.655640000001</c:v>
                </c:pt>
                <c:pt idx="26">
                  <c:v>12143.39903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0-4454-98FE-5D17D94FD80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'Datos_Sector_Petrolero-ei'!$C$221:$D$247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'Datos_Sector_Petrolero-ei'!$Q$221:$Q$247</c:f>
              <c:numCache>
                <c:formatCode>_ * #.##0_ ;_ * \-#.##0_ ;_ * "-"??_ ;_ @_ </c:formatCode>
                <c:ptCount val="27"/>
                <c:pt idx="0">
                  <c:v>3128.6173499999995</c:v>
                </c:pt>
                <c:pt idx="1">
                  <c:v>2970.6882900000001</c:v>
                </c:pt>
                <c:pt idx="2">
                  <c:v>3318.2725800000003</c:v>
                </c:pt>
                <c:pt idx="3">
                  <c:v>3298.8802800000008</c:v>
                </c:pt>
                <c:pt idx="4">
                  <c:v>3350.9936500000003</c:v>
                </c:pt>
                <c:pt idx="5">
                  <c:v>2724.2155200000002</c:v>
                </c:pt>
                <c:pt idx="6">
                  <c:v>3353.6739499999999</c:v>
                </c:pt>
                <c:pt idx="7">
                  <c:v>3379.2201000000005</c:v>
                </c:pt>
                <c:pt idx="8">
                  <c:v>3227.7107700000001</c:v>
                </c:pt>
                <c:pt idx="9">
                  <c:v>3318.12408</c:v>
                </c:pt>
                <c:pt idx="10">
                  <c:v>3200.4407900000006</c:v>
                </c:pt>
                <c:pt idx="11">
                  <c:v>3356.2440799999995</c:v>
                </c:pt>
                <c:pt idx="12">
                  <c:v>2878.3334600000003</c:v>
                </c:pt>
                <c:pt idx="13">
                  <c:v>2407.78379</c:v>
                </c:pt>
                <c:pt idx="14">
                  <c:v>2658.0847099999996</c:v>
                </c:pt>
                <c:pt idx="15">
                  <c:v>2688.10223</c:v>
                </c:pt>
                <c:pt idx="16">
                  <c:v>2767.2991400000001</c:v>
                </c:pt>
                <c:pt idx="17">
                  <c:v>2620.5509699999998</c:v>
                </c:pt>
                <c:pt idx="18">
                  <c:v>2726.5664900000002</c:v>
                </c:pt>
                <c:pt idx="19">
                  <c:v>2724.5057199999997</c:v>
                </c:pt>
                <c:pt idx="20">
                  <c:v>2662.0128099999997</c:v>
                </c:pt>
                <c:pt idx="21">
                  <c:v>2743.5856199999998</c:v>
                </c:pt>
                <c:pt idx="22">
                  <c:v>2719.4956299999999</c:v>
                </c:pt>
                <c:pt idx="23">
                  <c:v>2741.3990600000006</c:v>
                </c:pt>
                <c:pt idx="24">
                  <c:v>2761.2543200000005</c:v>
                </c:pt>
                <c:pt idx="25">
                  <c:v>2611.9785700000002</c:v>
                </c:pt>
                <c:pt idx="26">
                  <c:v>2827.1558400000004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0-4454-98FE-5D17D94FD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in val="45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0"/>
  <sheetViews>
    <sheetView zoomScale="90" zoomScaleNormal="90" workbookViewId="0">
      <pane xSplit="4" ySplit="4" topLeftCell="E209" activePane="bottomRight" state="frozen"/>
      <selection pane="topRight" activeCell="B1" sqref="B1"/>
      <selection pane="bottomLeft" activeCell="A3" sqref="A3"/>
      <selection pane="bottomRight" activeCell="S247" sqref="S247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50" t="s">
        <v>61</v>
      </c>
      <c r="F1" s="50"/>
      <c r="G1" s="50"/>
      <c r="H1" s="50"/>
      <c r="I1" s="51"/>
      <c r="L1" s="50" t="s">
        <v>64</v>
      </c>
      <c r="M1" s="52"/>
      <c r="N1" s="52"/>
      <c r="O1" s="53"/>
      <c r="P1" s="49" t="s">
        <v>60</v>
      </c>
      <c r="Q1" s="52"/>
      <c r="R1" s="53"/>
      <c r="S1" s="46" t="s">
        <v>63</v>
      </c>
      <c r="T1" s="47"/>
      <c r="U1" s="48"/>
    </row>
    <row r="2" spans="1:21" x14ac:dyDescent="0.2">
      <c r="E2" s="50" t="s">
        <v>31</v>
      </c>
      <c r="F2" s="52"/>
      <c r="G2" s="52"/>
      <c r="H2" s="7" t="s">
        <v>62</v>
      </c>
      <c r="I2" s="8"/>
      <c r="J2" s="49" t="s">
        <v>59</v>
      </c>
      <c r="K2" s="53"/>
      <c r="L2" s="50" t="s">
        <v>31</v>
      </c>
      <c r="M2" s="50"/>
      <c r="N2" s="50"/>
      <c r="O2" s="51"/>
      <c r="P2" s="49" t="s">
        <v>31</v>
      </c>
      <c r="Q2" s="50"/>
      <c r="R2" s="51"/>
      <c r="S2" s="49" t="s">
        <v>35</v>
      </c>
      <c r="T2" s="50"/>
      <c r="U2" s="51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v>4228.1438196079998</v>
      </c>
      <c r="O149" s="16">
        <f t="shared" si="5"/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v>3410.2322138185004</v>
      </c>
      <c r="O150" s="16">
        <f t="shared" si="5"/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v>3563.0360241744997</v>
      </c>
      <c r="O151" s="16">
        <f t="shared" si="5"/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v>2867.687195428</v>
      </c>
      <c r="O152" s="16">
        <f t="shared" si="5"/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v>2819.4225057225003</v>
      </c>
      <c r="O153" s="16">
        <f t="shared" si="5"/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v>3479.3516357634999</v>
      </c>
      <c r="O154" s="16">
        <f t="shared" si="5"/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v>3709.1279204359994</v>
      </c>
      <c r="O155" s="16">
        <f t="shared" si="5"/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v>4351.707007677499</v>
      </c>
      <c r="O156" s="16">
        <f t="shared" si="5"/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v>3692.1557600434999</v>
      </c>
      <c r="O157" s="16">
        <f t="shared" ref="O157:O188" si="8">SUM(L157:N157)</f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v>3491.3701249999999</v>
      </c>
      <c r="O158" s="16">
        <f t="shared" si="8"/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v>3859.8152360499998</v>
      </c>
      <c r="O159" s="16">
        <f t="shared" si="8"/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v>4360.1442294500002</v>
      </c>
      <c r="O160" s="16">
        <f t="shared" si="8"/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32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22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26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f t="shared" si="13"/>
        <v>11406.057520758011</v>
      </c>
      <c r="P221" s="35">
        <v>11007.063320000005</v>
      </c>
      <c r="Q221" s="35">
        <v>3128.6173499999995</v>
      </c>
      <c r="R221" s="35"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f t="shared" si="13"/>
        <v>11394.325106418975</v>
      </c>
      <c r="P223" s="34">
        <v>12017.841900000003</v>
      </c>
      <c r="Q223" s="34">
        <v>3318.2725800000003</v>
      </c>
      <c r="R223" s="38"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">
      <c r="B224" s="6" t="s">
        <v>22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f t="shared" si="13"/>
        <v>11466.983596382193</v>
      </c>
      <c r="P224" s="34">
        <v>11612.943160000001</v>
      </c>
      <c r="Q224" s="34">
        <v>3298.8802800000008</v>
      </c>
      <c r="R224" s="38"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1:46" x14ac:dyDescent="0.2">
      <c r="B225" s="6" t="s">
        <v>23</v>
      </c>
      <c r="D225" s="6" t="s">
        <v>4</v>
      </c>
      <c r="E225" s="34">
        <v>7859.4735700000001</v>
      </c>
      <c r="F225" s="25">
        <v>1340.94803</v>
      </c>
      <c r="G225" s="25">
        <v>9200.4215999999997</v>
      </c>
      <c r="H225" s="15">
        <v>101.0522569703208</v>
      </c>
      <c r="I225" s="16">
        <v>929723.36775849003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f t="shared" si="13"/>
        <v>11719.456129064076</v>
      </c>
      <c r="P225" s="34">
        <v>11991.401750000001</v>
      </c>
      <c r="Q225" s="34">
        <v>3350.9936500000003</v>
      </c>
      <c r="R225" s="38"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1:46" x14ac:dyDescent="0.2">
      <c r="B226" s="6" t="s">
        <v>24</v>
      </c>
      <c r="D226" s="6" t="s">
        <v>5</v>
      </c>
      <c r="E226" s="34">
        <v>8681.1913999999997</v>
      </c>
      <c r="F226" s="25">
        <v>1252.60942</v>
      </c>
      <c r="G226" s="25">
        <v>9933.8008200000004</v>
      </c>
      <c r="H226" s="15">
        <v>104.14533693697695</v>
      </c>
      <c r="I226" s="16">
        <v>1034559.0334637179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5719.0754800000004</v>
      </c>
      <c r="O226" s="38">
        <f t="shared" si="13"/>
        <v>12093.543932850615</v>
      </c>
      <c r="P226" s="34">
        <v>9537.6333699999977</v>
      </c>
      <c r="Q226" s="34">
        <v>2724.2155200000002</v>
      </c>
      <c r="R226" s="38">
        <v>12261.848889999997</v>
      </c>
      <c r="S226" s="37">
        <v>886441.75469999993</v>
      </c>
      <c r="T226" s="37">
        <v>441580.18848996126</v>
      </c>
      <c r="U226" s="16">
        <v>-444861.56621003867</v>
      </c>
    </row>
    <row r="227" spans="1:46" x14ac:dyDescent="0.2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6524.1516287298773</v>
      </c>
      <c r="M227" s="15">
        <v>0</v>
      </c>
      <c r="N227" s="34">
        <v>4827.469939999999</v>
      </c>
      <c r="O227" s="38">
        <f t="shared" si="13"/>
        <v>11351.621568729875</v>
      </c>
      <c r="P227" s="34">
        <v>11608.815790000001</v>
      </c>
      <c r="Q227" s="34">
        <v>3353.6739499999999</v>
      </c>
      <c r="R227" s="38">
        <v>14962.489740000001</v>
      </c>
      <c r="S227" s="37">
        <v>675582.58332005318</v>
      </c>
      <c r="T227" s="37">
        <v>327567.96483054658</v>
      </c>
      <c r="U227" s="16">
        <v>-348014.6184895066</v>
      </c>
    </row>
    <row r="228" spans="1:46" x14ac:dyDescent="0.2">
      <c r="B228" s="6" t="s">
        <v>26</v>
      </c>
      <c r="D228" s="6" t="s">
        <v>7</v>
      </c>
      <c r="E228" s="34">
        <v>8326.9725600000002</v>
      </c>
      <c r="F228" s="25">
        <v>1439.0628699999997</v>
      </c>
      <c r="G228" s="34">
        <v>9766.0354299999999</v>
      </c>
      <c r="H228" s="25">
        <v>83.011297460101815</v>
      </c>
      <c r="I228" s="16">
        <v>810691.27208562335</v>
      </c>
      <c r="J228" s="15">
        <v>15325.82149</v>
      </c>
      <c r="K228" s="16">
        <v>9724.3022299999993</v>
      </c>
      <c r="L228" s="37">
        <v>6625.9202952125952</v>
      </c>
      <c r="M228" s="15">
        <v>0</v>
      </c>
      <c r="N228" s="34">
        <v>4892.4406899999994</v>
      </c>
      <c r="O228" s="38">
        <f t="shared" si="13"/>
        <v>11518.360985212596</v>
      </c>
      <c r="P228" s="34">
        <v>11946.60139</v>
      </c>
      <c r="Q228" s="34">
        <v>3379.2201000000005</v>
      </c>
      <c r="R228" s="38">
        <v>15325.82149</v>
      </c>
      <c r="S228" s="34">
        <v>630746.0507100001</v>
      </c>
      <c r="T228" s="37">
        <v>344556.9000478494</v>
      </c>
      <c r="U228" s="16">
        <v>-286189.1506621507</v>
      </c>
    </row>
    <row r="229" spans="1:46" x14ac:dyDescent="0.2">
      <c r="B229" s="6" t="s">
        <v>27</v>
      </c>
      <c r="D229" s="6" t="s">
        <v>8</v>
      </c>
      <c r="E229" s="34">
        <v>7593.0925100000004</v>
      </c>
      <c r="F229" s="25">
        <v>2089.1273600000004</v>
      </c>
      <c r="G229" s="34">
        <v>9682.2198700000008</v>
      </c>
      <c r="H229" s="25">
        <v>77.181346939351428</v>
      </c>
      <c r="I229" s="16">
        <v>747286.77092955215</v>
      </c>
      <c r="J229" s="15">
        <v>14708.728910000002</v>
      </c>
      <c r="K229" s="16">
        <v>9682.2198700000008</v>
      </c>
      <c r="L229" s="37">
        <v>6594.6981935637159</v>
      </c>
      <c r="M229" s="15">
        <v>0</v>
      </c>
      <c r="N229" s="34">
        <v>5137.2789400000001</v>
      </c>
      <c r="O229" s="38">
        <f t="shared" si="13"/>
        <v>11731.977133563716</v>
      </c>
      <c r="P229" s="34">
        <v>11481.018140000002</v>
      </c>
      <c r="Q229" s="34">
        <v>3227.7107700000001</v>
      </c>
      <c r="R229" s="38">
        <f t="shared" ref="R229:R232" si="20">+Q229+P229</f>
        <v>14708.728910000002</v>
      </c>
      <c r="S229" s="34">
        <v>610607.92791000009</v>
      </c>
      <c r="T229" s="37">
        <v>345336.72360973601</v>
      </c>
      <c r="U229" s="16">
        <v>-265271.20430026407</v>
      </c>
    </row>
    <row r="230" spans="1:46" x14ac:dyDescent="0.2">
      <c r="B230" s="6" t="s">
        <v>28</v>
      </c>
      <c r="D230" s="6" t="s">
        <v>9</v>
      </c>
      <c r="E230" s="34">
        <v>8759.6524699999991</v>
      </c>
      <c r="F230" s="25">
        <v>857.36257000000012</v>
      </c>
      <c r="G230" s="34">
        <v>9617.0150399999984</v>
      </c>
      <c r="H230" s="25">
        <v>80.002464781628817</v>
      </c>
      <c r="I230" s="16">
        <v>769384.90704199451</v>
      </c>
      <c r="J230" s="15">
        <v>15284.36592</v>
      </c>
      <c r="K230" s="16">
        <v>9609.0150399999984</v>
      </c>
      <c r="L230" s="37">
        <v>6082.0998268129852</v>
      </c>
      <c r="M230" s="15">
        <v>0</v>
      </c>
      <c r="N230" s="34">
        <v>5231.6600600000011</v>
      </c>
      <c r="O230" s="38">
        <f t="shared" si="13"/>
        <v>11313.759886812986</v>
      </c>
      <c r="P230" s="34">
        <v>11966.241840000001</v>
      </c>
      <c r="Q230" s="34">
        <v>3318.12408</v>
      </c>
      <c r="R230" s="38">
        <f t="shared" si="20"/>
        <v>15284.36592</v>
      </c>
      <c r="S230" s="34">
        <v>671886.03763000004</v>
      </c>
      <c r="T230" s="37">
        <v>364647.1280742879</v>
      </c>
      <c r="U230" s="16">
        <v>-307238.90955571213</v>
      </c>
    </row>
    <row r="231" spans="1:46" x14ac:dyDescent="0.2">
      <c r="B231" s="6" t="s">
        <v>29</v>
      </c>
      <c r="D231" s="6" t="s">
        <v>10</v>
      </c>
      <c r="E231" s="34">
        <v>8745.0894799999987</v>
      </c>
      <c r="F231" s="25">
        <v>1833.6084999999998</v>
      </c>
      <c r="G231" s="34">
        <v>10578.697979999999</v>
      </c>
      <c r="H231" s="25">
        <v>75.126753954677895</v>
      </c>
      <c r="I231" s="16">
        <v>794743.24030430801</v>
      </c>
      <c r="J231" s="15">
        <v>14674.90072</v>
      </c>
      <c r="K231" s="16">
        <v>10472.197979999999</v>
      </c>
      <c r="L231" s="37">
        <v>6227.5740083722048</v>
      </c>
      <c r="M231" s="15">
        <v>0</v>
      </c>
      <c r="N231" s="34">
        <v>6231.3183299999992</v>
      </c>
      <c r="O231" s="38">
        <f t="shared" si="13"/>
        <v>12458.892338372203</v>
      </c>
      <c r="P231" s="34">
        <v>11474.459929999999</v>
      </c>
      <c r="Q231" s="34">
        <v>3200.4407900000006</v>
      </c>
      <c r="R231" s="38">
        <f t="shared" si="20"/>
        <v>14674.90072</v>
      </c>
      <c r="S231" s="34">
        <v>765183.00894999993</v>
      </c>
      <c r="T231" s="37">
        <v>437504.42403203226</v>
      </c>
      <c r="U231" s="16">
        <v>-327678.58491796767</v>
      </c>
    </row>
    <row r="232" spans="1:46" x14ac:dyDescent="0.2">
      <c r="B232" s="6" t="s">
        <v>30</v>
      </c>
      <c r="D232" s="6" t="s">
        <v>11</v>
      </c>
      <c r="E232" s="34">
        <v>10026.50951</v>
      </c>
      <c r="F232" s="25">
        <v>1294.86832</v>
      </c>
      <c r="G232" s="34">
        <v>11321.377829999999</v>
      </c>
      <c r="H232" s="25">
        <v>68.540125845277416</v>
      </c>
      <c r="I232" s="16">
        <v>775968.66121013369</v>
      </c>
      <c r="J232" s="15">
        <v>15210.516639999998</v>
      </c>
      <c r="K232" s="16">
        <v>11296.877829999999</v>
      </c>
      <c r="L232" s="37">
        <v>6950.0896453902415</v>
      </c>
      <c r="M232" s="15">
        <v>0</v>
      </c>
      <c r="N232" s="34">
        <v>5401.5521700000008</v>
      </c>
      <c r="O232" s="38">
        <f t="shared" si="13"/>
        <v>12351.641815390241</v>
      </c>
      <c r="P232" s="34">
        <v>11854.272559999999</v>
      </c>
      <c r="Q232" s="34">
        <v>3356.2440799999995</v>
      </c>
      <c r="R232" s="38">
        <f t="shared" si="20"/>
        <v>15210.516639999998</v>
      </c>
      <c r="S232" s="34">
        <v>578768.60863999999</v>
      </c>
      <c r="T232" s="37">
        <v>395455.15279501572</v>
      </c>
      <c r="U232" s="16">
        <v>-183313.45584498427</v>
      </c>
    </row>
    <row r="233" spans="1:46" x14ac:dyDescent="0.2">
      <c r="A233" s="28">
        <f>A221+1</f>
        <v>2023</v>
      </c>
      <c r="B233" s="29" t="str">
        <f>B221</f>
        <v>Jan</v>
      </c>
      <c r="C233" s="28">
        <f>C221+1</f>
        <v>2023</v>
      </c>
      <c r="D233" s="29" t="str">
        <f>D221</f>
        <v>ene</v>
      </c>
      <c r="E233" s="35">
        <v>7311.8684899999998</v>
      </c>
      <c r="F233" s="36">
        <v>1304.21156</v>
      </c>
      <c r="G233" s="36">
        <f>E233+F233</f>
        <v>8616.0800500000005</v>
      </c>
      <c r="H233" s="44">
        <v>64.75588519380949</v>
      </c>
      <c r="I233" s="41">
        <v>557941.89053847245</v>
      </c>
      <c r="J233" s="36">
        <v>15175.120570000003</v>
      </c>
      <c r="K233" s="31">
        <f>G233</f>
        <v>8616.0800500000005</v>
      </c>
      <c r="L233" s="36">
        <v>7016.1602121531478</v>
      </c>
      <c r="M233" s="28">
        <v>0</v>
      </c>
      <c r="N233" s="43">
        <v>5125.6471500000007</v>
      </c>
      <c r="O233" s="39">
        <f>L233+N233</f>
        <v>12141.807362153148</v>
      </c>
      <c r="P233" s="35">
        <v>12296.787110000001</v>
      </c>
      <c r="Q233" s="35">
        <v>2878.3334600000003</v>
      </c>
      <c r="R233" s="45">
        <f>P233+Q233</f>
        <v>15175.120570000001</v>
      </c>
      <c r="S233" s="35">
        <v>582354.60989999981</v>
      </c>
      <c r="T233" s="35">
        <v>351667.61048409832</v>
      </c>
      <c r="U233" s="31">
        <f>T233-S233</f>
        <v>-230686.99941590149</v>
      </c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7"/>
      <c r="AT233" s="37"/>
    </row>
    <row r="234" spans="1:46" x14ac:dyDescent="0.2">
      <c r="B234" s="6" t="str">
        <f t="shared" ref="B234:B244" si="21">B222</f>
        <v>Feb</v>
      </c>
      <c r="D234" s="6" t="str">
        <f t="shared" ref="D234:D244" si="22">D222</f>
        <v>feb</v>
      </c>
      <c r="E234" s="34">
        <v>7678.42533</v>
      </c>
      <c r="F234" s="25">
        <v>1388.75965</v>
      </c>
      <c r="G234" s="34">
        <f t="shared" ref="G234:G244" si="23">E234+F234</f>
        <v>9067.18498</v>
      </c>
      <c r="H234" s="25">
        <v>63.86583271885673</v>
      </c>
      <c r="I234" s="16">
        <v>579083.31916361034</v>
      </c>
      <c r="J234" s="15">
        <v>12476.166889999997</v>
      </c>
      <c r="K234" s="16">
        <f t="shared" ref="K234:K244" si="24">G234</f>
        <v>9067.18498</v>
      </c>
      <c r="L234" s="37">
        <v>5902.7572423755009</v>
      </c>
      <c r="M234" s="15">
        <v>0</v>
      </c>
      <c r="N234" s="34">
        <v>5134.5265199999994</v>
      </c>
      <c r="O234" s="38">
        <f t="shared" ref="O234:O244" si="25">L234+N234</f>
        <v>11037.2837623755</v>
      </c>
      <c r="P234" s="34">
        <v>10068.383099999997</v>
      </c>
      <c r="Q234" s="34">
        <v>2407.78379</v>
      </c>
      <c r="R234" s="38">
        <f t="shared" ref="R234:R244" si="26">P234+Q234</f>
        <v>12476.166889999997</v>
      </c>
      <c r="S234" s="34">
        <v>553099.57383999997</v>
      </c>
      <c r="T234" s="37">
        <v>354816.29649854801</v>
      </c>
      <c r="U234" s="16">
        <f t="shared" ref="U234:U244" si="27">T234-S234</f>
        <v>-198283.27734145196</v>
      </c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7"/>
      <c r="AT234" s="37"/>
    </row>
    <row r="235" spans="1:46" x14ac:dyDescent="0.2">
      <c r="B235" s="6" t="str">
        <f t="shared" si="21"/>
        <v>Mar</v>
      </c>
      <c r="D235" s="6" t="str">
        <f t="shared" si="22"/>
        <v>mar</v>
      </c>
      <c r="E235" s="34">
        <v>7673.7497000000003</v>
      </c>
      <c r="F235" s="25">
        <v>1124.58546</v>
      </c>
      <c r="G235" s="34">
        <f t="shared" si="23"/>
        <v>8798.3351600000005</v>
      </c>
      <c r="H235" s="25">
        <v>60.497572343830939</v>
      </c>
      <c r="I235" s="16">
        <v>532277.91784737131</v>
      </c>
      <c r="J235" s="15">
        <v>13843.29909</v>
      </c>
      <c r="K235" s="16">
        <f t="shared" si="24"/>
        <v>8798.3351600000005</v>
      </c>
      <c r="L235" s="37">
        <v>6592.1656252858866</v>
      </c>
      <c r="M235" s="15">
        <v>0</v>
      </c>
      <c r="N235" s="34">
        <v>5713.7118000000009</v>
      </c>
      <c r="O235" s="38">
        <f t="shared" si="25"/>
        <v>12305.877425285888</v>
      </c>
      <c r="P235" s="34">
        <v>11185.214380000001</v>
      </c>
      <c r="Q235" s="34">
        <v>2658.0847099999996</v>
      </c>
      <c r="R235" s="38">
        <f t="shared" si="26"/>
        <v>13843.29909</v>
      </c>
      <c r="S235" s="34">
        <v>588415.10776000004</v>
      </c>
      <c r="T235" s="37">
        <v>405280.19960100634</v>
      </c>
      <c r="U235" s="16">
        <f t="shared" si="27"/>
        <v>-183134.9081589937</v>
      </c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7"/>
      <c r="AT235" s="37"/>
    </row>
    <row r="236" spans="1:46" x14ac:dyDescent="0.2">
      <c r="B236" s="6" t="str">
        <f t="shared" si="21"/>
        <v>Apr</v>
      </c>
      <c r="D236" s="6" t="str">
        <f t="shared" si="22"/>
        <v>abr</v>
      </c>
      <c r="E236" s="34">
        <v>7986.8320299999996</v>
      </c>
      <c r="F236" s="25">
        <v>761.72878000000003</v>
      </c>
      <c r="G236" s="34">
        <f t="shared" si="23"/>
        <v>8748.560809999999</v>
      </c>
      <c r="H236" s="25">
        <v>68.313879558265199</v>
      </c>
      <c r="I236" s="16">
        <v>597648.12948249897</v>
      </c>
      <c r="J236" s="15">
        <v>14156.106440000001</v>
      </c>
      <c r="K236" s="16">
        <f t="shared" si="24"/>
        <v>8748.560809999999</v>
      </c>
      <c r="L236" s="37">
        <v>6821.3326376092864</v>
      </c>
      <c r="M236" s="15">
        <v>0</v>
      </c>
      <c r="N236" s="34">
        <v>5684.8346500000007</v>
      </c>
      <c r="O236" s="38">
        <f t="shared" si="25"/>
        <v>12506.167287609287</v>
      </c>
      <c r="P236" s="34">
        <v>11468.004210000001</v>
      </c>
      <c r="Q236" s="34">
        <v>2688.10223</v>
      </c>
      <c r="R236" s="38">
        <f t="shared" si="26"/>
        <v>14156.106440000001</v>
      </c>
      <c r="S236" s="34">
        <v>570789.26879</v>
      </c>
      <c r="T236" s="37">
        <v>402521.56833078206</v>
      </c>
      <c r="U236" s="16">
        <f t="shared" si="27"/>
        <v>-168267.70045921794</v>
      </c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7"/>
      <c r="AT236" s="37"/>
    </row>
    <row r="237" spans="1:46" x14ac:dyDescent="0.2">
      <c r="B237" s="6" t="str">
        <f t="shared" si="21"/>
        <v>May</v>
      </c>
      <c r="D237" s="6" t="str">
        <f t="shared" si="22"/>
        <v>may</v>
      </c>
      <c r="E237" s="34">
        <v>8356.5102700000007</v>
      </c>
      <c r="F237" s="25">
        <v>1541.5071900000003</v>
      </c>
      <c r="G237" s="34">
        <f t="shared" si="23"/>
        <v>9898.0174600000009</v>
      </c>
      <c r="H237" s="25">
        <v>61.245180846589683</v>
      </c>
      <c r="I237" s="16">
        <v>606205.86936040234</v>
      </c>
      <c r="J237" s="15">
        <v>14693.473780000002</v>
      </c>
      <c r="K237" s="16">
        <f t="shared" si="24"/>
        <v>9898.0174600000009</v>
      </c>
      <c r="L237" s="37">
        <v>6320.1823961981327</v>
      </c>
      <c r="M237" s="15">
        <v>0</v>
      </c>
      <c r="N237" s="34">
        <v>4861.7390999999998</v>
      </c>
      <c r="O237" s="38">
        <f t="shared" si="25"/>
        <v>11181.921496198132</v>
      </c>
      <c r="P237" s="34">
        <v>11926.174640000001</v>
      </c>
      <c r="Q237" s="34">
        <v>2767.2991400000001</v>
      </c>
      <c r="R237" s="38">
        <f t="shared" si="26"/>
        <v>14693.47378</v>
      </c>
      <c r="S237" s="34">
        <v>436261.51493</v>
      </c>
      <c r="T237" s="37">
        <v>317176.17962188937</v>
      </c>
      <c r="U237" s="16">
        <f t="shared" si="27"/>
        <v>-119085.33530811063</v>
      </c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7"/>
      <c r="AT237" s="37"/>
    </row>
    <row r="238" spans="1:46" x14ac:dyDescent="0.2">
      <c r="B238" s="6" t="str">
        <f t="shared" si="21"/>
        <v>Jun</v>
      </c>
      <c r="D238" s="6" t="str">
        <f t="shared" si="22"/>
        <v>jun</v>
      </c>
      <c r="E238" s="34">
        <v>9093.3665000000001</v>
      </c>
      <c r="F238" s="25">
        <v>719.78839999999991</v>
      </c>
      <c r="G238" s="34">
        <f t="shared" si="23"/>
        <v>9813.1548999999995</v>
      </c>
      <c r="H238" s="25">
        <v>57.93069873627752</v>
      </c>
      <c r="I238" s="16">
        <v>568482.92016432562</v>
      </c>
      <c r="J238" s="15">
        <v>14200.484309999998</v>
      </c>
      <c r="K238" s="16">
        <f t="shared" si="24"/>
        <v>9813.1548999999995</v>
      </c>
      <c r="L238" s="37">
        <v>6350.4661416177187</v>
      </c>
      <c r="M238" s="15">
        <v>0</v>
      </c>
      <c r="N238" s="34">
        <v>4002.1538300000002</v>
      </c>
      <c r="O238" s="38">
        <f t="shared" si="25"/>
        <v>10352.619971617718</v>
      </c>
      <c r="P238" s="34">
        <v>11579.933339999998</v>
      </c>
      <c r="Q238" s="34">
        <v>2620.5509699999998</v>
      </c>
      <c r="R238" s="38">
        <f t="shared" si="26"/>
        <v>14200.484309999998</v>
      </c>
      <c r="S238" s="34">
        <v>344450.67334000004</v>
      </c>
      <c r="T238" s="37">
        <v>262049.2041789144</v>
      </c>
      <c r="U238" s="16">
        <f t="shared" si="27"/>
        <v>-82401.469161085639</v>
      </c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7"/>
      <c r="AT238" s="37"/>
    </row>
    <row r="239" spans="1:46" x14ac:dyDescent="0.2">
      <c r="B239" s="6" t="str">
        <f t="shared" si="21"/>
        <v>Jul</v>
      </c>
      <c r="D239" s="6" t="str">
        <f t="shared" si="22"/>
        <v>jul</v>
      </c>
      <c r="E239" s="34">
        <v>8450.9966299999996</v>
      </c>
      <c r="F239" s="25">
        <v>1342.89913</v>
      </c>
      <c r="G239" s="34">
        <f t="shared" si="23"/>
        <v>9793.8957599999994</v>
      </c>
      <c r="H239" s="25">
        <v>65.434017628962891</v>
      </c>
      <c r="I239" s="16">
        <v>640853.94781606481</v>
      </c>
      <c r="J239" s="15">
        <v>14811.76433</v>
      </c>
      <c r="K239" s="16">
        <f t="shared" si="24"/>
        <v>9793.8957599999994</v>
      </c>
      <c r="L239" s="37">
        <v>6019.6685122565677</v>
      </c>
      <c r="M239" s="15">
        <v>0</v>
      </c>
      <c r="N239" s="34">
        <v>5714.9983100000009</v>
      </c>
      <c r="O239" s="38">
        <f t="shared" si="25"/>
        <v>11734.666822256568</v>
      </c>
      <c r="P239" s="34">
        <v>12085.197840000001</v>
      </c>
      <c r="Q239" s="34">
        <v>2726.5664900000002</v>
      </c>
      <c r="R239" s="38">
        <f t="shared" si="26"/>
        <v>14811.764330000002</v>
      </c>
      <c r="S239" s="34">
        <v>548057.73925999994</v>
      </c>
      <c r="T239" s="37">
        <v>388463.83798523922</v>
      </c>
      <c r="U239" s="16">
        <f t="shared" si="27"/>
        <v>-159593.90127476072</v>
      </c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7"/>
      <c r="AT239" s="37"/>
    </row>
    <row r="240" spans="1:46" x14ac:dyDescent="0.2">
      <c r="B240" s="6" t="str">
        <f t="shared" si="21"/>
        <v>Aug</v>
      </c>
      <c r="D240" s="6" t="str">
        <f t="shared" si="22"/>
        <v>ago</v>
      </c>
      <c r="E240" s="34">
        <v>8531.5741299999991</v>
      </c>
      <c r="F240" s="25">
        <v>1102.92146</v>
      </c>
      <c r="G240" s="34">
        <f t="shared" si="23"/>
        <v>9634.4955899999986</v>
      </c>
      <c r="H240" s="25">
        <v>74.368189411248991</v>
      </c>
      <c r="I240" s="16">
        <v>716499.99291896308</v>
      </c>
      <c r="J240" s="15">
        <v>14908.767690000001</v>
      </c>
      <c r="K240" s="16">
        <f t="shared" si="24"/>
        <v>9634.4955899999986</v>
      </c>
      <c r="L240" s="37">
        <v>6106.5180651981627</v>
      </c>
      <c r="M240" s="15">
        <v>0</v>
      </c>
      <c r="N240" s="34">
        <v>5953.5771699999996</v>
      </c>
      <c r="O240" s="38">
        <f t="shared" si="25"/>
        <v>12060.095235198161</v>
      </c>
      <c r="P240" s="34">
        <v>12184.261970000001</v>
      </c>
      <c r="Q240" s="34">
        <v>2724.5057199999997</v>
      </c>
      <c r="R240" s="38">
        <f t="shared" si="26"/>
        <v>14908.767690000001</v>
      </c>
      <c r="S240" s="34">
        <v>646236.40383999993</v>
      </c>
      <c r="T240" s="37">
        <v>401854.75659887993</v>
      </c>
      <c r="U240" s="16">
        <f t="shared" si="27"/>
        <v>-244381.64724111999</v>
      </c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</row>
    <row r="241" spans="1:46" x14ac:dyDescent="0.2">
      <c r="B241" s="6" t="str">
        <f t="shared" si="21"/>
        <v>Sep</v>
      </c>
      <c r="D241" s="6" t="str">
        <f t="shared" si="22"/>
        <v>sep</v>
      </c>
      <c r="E241" s="34">
        <v>10542.093650000001</v>
      </c>
      <c r="F241" s="25">
        <v>1527.6650999999999</v>
      </c>
      <c r="G241" s="34">
        <f t="shared" si="23"/>
        <v>12069.758750000001</v>
      </c>
      <c r="H241" s="25">
        <v>82.672509525070126</v>
      </c>
      <c r="I241" s="16">
        <v>997837.24522467353</v>
      </c>
      <c r="J241" s="15">
        <v>14482.672919999997</v>
      </c>
      <c r="K241" s="16">
        <f t="shared" si="24"/>
        <v>12069.758750000001</v>
      </c>
      <c r="L241" s="37">
        <v>6206.5094156046434</v>
      </c>
      <c r="M241" s="15">
        <v>0</v>
      </c>
      <c r="N241" s="34">
        <v>6347.9874500000005</v>
      </c>
      <c r="O241" s="38">
        <f t="shared" si="25"/>
        <v>12554.496865604644</v>
      </c>
      <c r="P241" s="34">
        <v>11820.660109999999</v>
      </c>
      <c r="Q241" s="34">
        <v>2662.0128099999997</v>
      </c>
      <c r="R241" s="38">
        <f t="shared" si="26"/>
        <v>14482.672919999999</v>
      </c>
      <c r="S241" s="34">
        <v>713026.46806999994</v>
      </c>
      <c r="T241" s="37">
        <v>435603.30188884662</v>
      </c>
      <c r="U241" s="16">
        <f t="shared" si="27"/>
        <v>-277423.16618115333</v>
      </c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7"/>
      <c r="AT241" s="37"/>
    </row>
    <row r="242" spans="1:46" x14ac:dyDescent="0.2">
      <c r="B242" s="6" t="str">
        <f t="shared" si="21"/>
        <v>Oct</v>
      </c>
      <c r="D242" s="6" t="str">
        <f t="shared" si="22"/>
        <v>oct</v>
      </c>
      <c r="E242" s="34">
        <v>7811.7259899999999</v>
      </c>
      <c r="F242" s="25">
        <v>679.37056000000007</v>
      </c>
      <c r="G242" s="34">
        <f t="shared" si="23"/>
        <v>8491.0965500000002</v>
      </c>
      <c r="H242" s="25">
        <v>78.083831125208206</v>
      </c>
      <c r="I242" s="16">
        <v>663017.34907803813</v>
      </c>
      <c r="J242" s="15">
        <v>14957.003350000001</v>
      </c>
      <c r="K242" s="16">
        <f t="shared" si="24"/>
        <v>8491.0965500000002</v>
      </c>
      <c r="L242" s="37">
        <v>6704.0245602864043</v>
      </c>
      <c r="M242" s="15">
        <v>0</v>
      </c>
      <c r="N242" s="34">
        <v>5400.8535499999998</v>
      </c>
      <c r="O242" s="38">
        <f t="shared" si="25"/>
        <v>12104.878110286405</v>
      </c>
      <c r="P242" s="34">
        <v>12213.417730000003</v>
      </c>
      <c r="Q242" s="34">
        <v>2743.5856199999998</v>
      </c>
      <c r="R242" s="38">
        <f t="shared" si="26"/>
        <v>14957.003350000003</v>
      </c>
      <c r="S242" s="34">
        <v>620877.87618999998</v>
      </c>
      <c r="T242" s="37">
        <v>373618.39727692486</v>
      </c>
      <c r="U242" s="16">
        <f t="shared" si="27"/>
        <v>-247259.47891307512</v>
      </c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7"/>
      <c r="AT242" s="37"/>
    </row>
    <row r="243" spans="1:46" x14ac:dyDescent="0.2">
      <c r="B243" s="6" t="str">
        <f t="shared" si="21"/>
        <v>Nov</v>
      </c>
      <c r="D243" s="6" t="str">
        <f t="shared" si="22"/>
        <v>nov</v>
      </c>
      <c r="E243" s="34">
        <v>8772.5958200000005</v>
      </c>
      <c r="F243" s="25">
        <v>1728.3430399999997</v>
      </c>
      <c r="G243" s="34">
        <f t="shared" si="23"/>
        <v>10500.93886</v>
      </c>
      <c r="H243" s="25">
        <v>71.379957622062022</v>
      </c>
      <c r="I243" s="16">
        <v>749556.57081866427</v>
      </c>
      <c r="J243" s="15">
        <v>14702.043290000003</v>
      </c>
      <c r="K243" s="16">
        <f t="shared" si="24"/>
        <v>10500.93886</v>
      </c>
      <c r="L243" s="37">
        <v>6002.8412306207174</v>
      </c>
      <c r="M243" s="15">
        <v>0</v>
      </c>
      <c r="N243" s="34">
        <v>6776.7062700000006</v>
      </c>
      <c r="O243" s="38">
        <f t="shared" si="25"/>
        <v>12779.547500620718</v>
      </c>
      <c r="P243" s="34">
        <v>11982.547660000004</v>
      </c>
      <c r="Q243" s="34">
        <v>2719.4956299999999</v>
      </c>
      <c r="R243" s="38">
        <f t="shared" si="26"/>
        <v>14702.043290000003</v>
      </c>
      <c r="S243" s="34">
        <v>695598.78394999995</v>
      </c>
      <c r="T243" s="37">
        <v>478011.03661745501</v>
      </c>
      <c r="U243" s="16">
        <f t="shared" si="27"/>
        <v>-217587.74733254494</v>
      </c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7"/>
      <c r="AT243" s="37"/>
    </row>
    <row r="244" spans="1:46" x14ac:dyDescent="0.2">
      <c r="B244" s="6" t="str">
        <f t="shared" si="21"/>
        <v>Dec</v>
      </c>
      <c r="D244" s="6" t="str">
        <f t="shared" si="22"/>
        <v>dic</v>
      </c>
      <c r="E244" s="34">
        <v>8830.3457199999993</v>
      </c>
      <c r="F244" s="25">
        <v>772.38836000000003</v>
      </c>
      <c r="G244" s="34">
        <f t="shared" si="23"/>
        <v>9602.7340800000002</v>
      </c>
      <c r="H244" s="25">
        <v>63.936157099905799</v>
      </c>
      <c r="I244" s="16">
        <v>613961.91472749924</v>
      </c>
      <c r="J244" s="15">
        <v>15068.240145000002</v>
      </c>
      <c r="K244" s="16">
        <f t="shared" si="24"/>
        <v>9602.7340800000002</v>
      </c>
      <c r="L244" s="37">
        <v>6378.1566629019862</v>
      </c>
      <c r="M244" s="15">
        <v>0</v>
      </c>
      <c r="N244" s="34">
        <v>5365.2625800000005</v>
      </c>
      <c r="O244" s="38">
        <f t="shared" si="25"/>
        <v>11743.419242901986</v>
      </c>
      <c r="P244" s="34">
        <v>12326.841085</v>
      </c>
      <c r="Q244" s="34">
        <v>2741.3990600000006</v>
      </c>
      <c r="R244" s="38">
        <f t="shared" si="26"/>
        <v>15068.240145</v>
      </c>
      <c r="S244" s="34">
        <v>495524.30345000001</v>
      </c>
      <c r="T244" s="37">
        <v>377128.45516263205</v>
      </c>
      <c r="U244" s="16">
        <f t="shared" si="27"/>
        <v>-118395.84828736796</v>
      </c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7"/>
      <c r="AT244" s="37"/>
    </row>
    <row r="245" spans="1:46" x14ac:dyDescent="0.2">
      <c r="A245" s="28">
        <f>A233+1</f>
        <v>2024</v>
      </c>
      <c r="B245" s="29" t="str">
        <f>B233</f>
        <v>Jan</v>
      </c>
      <c r="C245" s="28">
        <f>C233+1</f>
        <v>2024</v>
      </c>
      <c r="D245" s="29" t="str">
        <f>D233</f>
        <v>ene</v>
      </c>
      <c r="E245" s="34">
        <v>10681.578539999999</v>
      </c>
      <c r="F245" s="25">
        <v>1336.8478599999999</v>
      </c>
      <c r="G245" s="34">
        <f t="shared" ref="G245" si="28">E245+F245</f>
        <v>12018.426399999998</v>
      </c>
      <c r="H245" s="25">
        <v>65.339719474043747</v>
      </c>
      <c r="I245" s="16">
        <v>785280.60949544143</v>
      </c>
      <c r="J245" s="15">
        <v>15204.63134</v>
      </c>
      <c r="K245" s="16">
        <f t="shared" ref="K245" si="29">G245</f>
        <v>12018.426399999998</v>
      </c>
      <c r="L245" s="37">
        <v>6267.8306132454054</v>
      </c>
      <c r="M245" s="15">
        <v>0</v>
      </c>
      <c r="N245" s="34">
        <v>5043.2549000000008</v>
      </c>
      <c r="O245" s="38">
        <f t="shared" ref="O245" si="30">L245+N245</f>
        <v>11311.085513245405</v>
      </c>
      <c r="P245" s="34">
        <v>12443.37702</v>
      </c>
      <c r="Q245" s="34">
        <v>2761.2543200000005</v>
      </c>
      <c r="R245" s="38">
        <f t="shared" ref="R245" si="31">P245+Q245</f>
        <v>15204.63134</v>
      </c>
      <c r="S245" s="34">
        <v>474740.92374</v>
      </c>
      <c r="T245" s="37">
        <v>327181.50447448116</v>
      </c>
      <c r="U245" s="16">
        <f t="shared" ref="U245" si="32">T245-S245</f>
        <v>-147559.41926551884</v>
      </c>
    </row>
    <row r="246" spans="1:46" x14ac:dyDescent="0.2">
      <c r="B246" s="6" t="str">
        <f>B234</f>
        <v>Feb</v>
      </c>
      <c r="D246" s="6" t="str">
        <f>D234</f>
        <v>feb</v>
      </c>
      <c r="E246" s="34">
        <v>9160.3919000000005</v>
      </c>
      <c r="F246" s="25">
        <v>664.7796699999999</v>
      </c>
      <c r="G246" s="34">
        <f t="shared" ref="G246" si="33">E246+F246</f>
        <v>9825.1715700000004</v>
      </c>
      <c r="H246" s="25">
        <v>69.646268569970744</v>
      </c>
      <c r="I246" s="16">
        <v>684286.53791026119</v>
      </c>
      <c r="J246" s="15">
        <v>14084.63421</v>
      </c>
      <c r="K246" s="16">
        <f t="shared" ref="K246" si="34">G246</f>
        <v>9825.1715700000004</v>
      </c>
      <c r="L246" s="37">
        <v>5796.241813114133</v>
      </c>
      <c r="M246" s="15">
        <v>0</v>
      </c>
      <c r="N246" s="34">
        <v>4521.5892699999995</v>
      </c>
      <c r="O246" s="38">
        <f t="shared" ref="O246" si="35">L246+N246</f>
        <v>10317.831083114132</v>
      </c>
      <c r="P246" s="34">
        <v>11472.655640000001</v>
      </c>
      <c r="Q246" s="34">
        <v>2611.9785700000002</v>
      </c>
      <c r="R246" s="38">
        <f t="shared" ref="R246" si="36">P246+Q246</f>
        <v>14084.63421</v>
      </c>
      <c r="S246" s="34">
        <v>442287.79419999995</v>
      </c>
      <c r="T246" s="37">
        <v>279856.73675499443</v>
      </c>
      <c r="U246" s="16">
        <f t="shared" ref="U246" si="37">T246-S246</f>
        <v>-162431.05744500551</v>
      </c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7"/>
      <c r="AT246" s="37"/>
    </row>
    <row r="247" spans="1:46" x14ac:dyDescent="0.2">
      <c r="B247" s="6" t="str">
        <f>B235</f>
        <v>Mar</v>
      </c>
      <c r="D247" s="6" t="str">
        <f>D235</f>
        <v>mar</v>
      </c>
      <c r="E247" s="34">
        <v>9416.4423299999999</v>
      </c>
      <c r="F247" s="25">
        <v>1380.3394670000002</v>
      </c>
      <c r="G247" s="34">
        <f t="shared" ref="G247" si="38">E247+F247</f>
        <v>10796.781797</v>
      </c>
      <c r="H247" s="25">
        <v>73.575642007069291</v>
      </c>
      <c r="I247" s="16">
        <v>794380.15232451423</v>
      </c>
      <c r="J247" s="15">
        <v>14970.554870000002</v>
      </c>
      <c r="K247" s="16">
        <f t="shared" ref="K247" si="39">G247</f>
        <v>10796.781797</v>
      </c>
      <c r="L247" s="37">
        <v>6029.3834575366209</v>
      </c>
      <c r="M247" s="15">
        <v>0</v>
      </c>
      <c r="N247" s="34">
        <v>5006.1717500000004</v>
      </c>
      <c r="O247" s="38">
        <f t="shared" ref="O247" si="40">L247+N247</f>
        <v>11035.555207536621</v>
      </c>
      <c r="P247" s="34">
        <v>12143.39903</v>
      </c>
      <c r="Q247" s="34">
        <v>2827.1558400000004</v>
      </c>
      <c r="R247" s="38">
        <f t="shared" ref="R247" si="41">P247+Q247</f>
        <v>14970.55487</v>
      </c>
      <c r="S247" s="34">
        <v>513643.13562481391</v>
      </c>
      <c r="T247" s="37">
        <v>327960.98533426633</v>
      </c>
      <c r="U247" s="16">
        <f t="shared" ref="U247" si="42">T247-S247</f>
        <v>-185682.15029054758</v>
      </c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</row>
    <row r="248" spans="1:46" x14ac:dyDescent="0.2">
      <c r="G248" s="25"/>
    </row>
    <row r="249" spans="1:46" x14ac:dyDescent="0.2">
      <c r="G249" s="25"/>
    </row>
    <row r="250" spans="1:46" x14ac:dyDescent="0.2">
      <c r="G250" s="25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2024-05-13T20:07:02Z</dcterms:modified>
</cp:coreProperties>
</file>